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475" windowHeight="1860" activeTab="0"/>
  </bookViews>
  <sheets>
    <sheet name="Załączniknr 2" sheetId="1" r:id="rId1"/>
  </sheets>
  <definedNames>
    <definedName name="_xlnm.Print_Area" localSheetId="0">'Załączniknr 2'!$A$1:$Q$53</definedName>
    <definedName name="_xlnm.Print_Titles" localSheetId="0">'Załączniknr 2'!$5:$10</definedName>
  </definedNames>
  <calcPr fullCalcOnLoad="1"/>
</workbook>
</file>

<file path=xl/sharedStrings.xml><?xml version="1.0" encoding="utf-8"?>
<sst xmlns="http://schemas.openxmlformats.org/spreadsheetml/2006/main" count="87" uniqueCount="59">
  <si>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</si>
  <si>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</si>
  <si>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</si>
  <si>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</si>
  <si>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</si>
  <si>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</si>
  <si>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</si>
  <si>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</si>
  <si>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</si>
  <si>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</si>
  <si>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</si>
  <si>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</si>
  <si>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</si>
  <si>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</si>
  <si>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</si>
  <si>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</si>
  <si>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</si>
  <si>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</si>
  <si>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</si>
  <si>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</si>
  <si>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</si>
  <si>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</si>
  <si>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</si>
  <si>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</si>
  <si>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</si>
  <si>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</si>
  <si>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</si>
  <si>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</si>
  <si>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</si>
  <si>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</si>
  <si>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2010 r.</t>
  </si>
  <si>
    <t>2011 r.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</si>
  <si>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</si>
  <si>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</si>
  <si>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</si>
  <si>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</si>
  <si>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</si>
  <si>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</si>
  <si>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</si>
  <si>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</si>
  <si>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2011r.</t>
  </si>
  <si>
    <t>2012r.</t>
  </si>
  <si>
    <t>2012 r.</t>
  </si>
  <si>
    <t xml:space="preserve">Regionalny Program Operacyjny Województwa Mazowieckiego 2007-2013 Priorytet IV - Środowisko, zapobieganie zagrożeniom i energetyka  Działanie 4.1 Gospodarka wodno-ściekowa tytuł: "Gospodarka wodno-ściekowa w mieście Białobrzegi gm. Białobrzegi" </t>
  </si>
  <si>
    <t>Planowane wydatki / w zł /</t>
  </si>
  <si>
    <t>z tego: 2009r.</t>
  </si>
  <si>
    <t>z tego: 2009 r.</t>
  </si>
  <si>
    <t>VII. Promocja Integracji Społecznej</t>
  </si>
  <si>
    <t>7.2.1 Atywizacja zawodowa i społeczna osób zagrożonych wykluczeniem społecznym</t>
  </si>
  <si>
    <t>FURTKA</t>
  </si>
  <si>
    <t>Program Operacyjny Kapitał Ludzki VII. Promocja Integracji Społecznej 7.2.1 Atywizacja zawodowa i społeczna osób zagrożonych wykluczeniem społecznym FURTKA</t>
  </si>
  <si>
    <t xml:space="preserve">600,60016,605  </t>
  </si>
  <si>
    <t>900,9001,605</t>
  </si>
  <si>
    <t xml:space="preserve">Regionalny Program Operacyjny Województwa Mazowieckiego 2007-2013 Priorytet V -Wzmacnianie roli miast w rozwoju regionu. Działanie 3.1 Infrastruktura drogowa tytuł: "Sieć komunikacyjna w "starej" części miasta Białobrzegi, gm. Białobrzegi" </t>
  </si>
  <si>
    <t>Regionalny Program Operacyjny Województwa Mazowieckiego 2007-2013 Priorytet V - Wzmacnianie roli miast w rozwoju regionu.Działanie 5.2. Rewitalizacja miast. " REWITALIZACJA STAREJ CZĘŚCI MIASTA BIAŁOBRZEGI"</t>
  </si>
  <si>
    <t>z tego: 2008 r.</t>
  </si>
  <si>
    <t>Załącznik nr 4</t>
  </si>
  <si>
    <t>921,92195,6057,6059</t>
  </si>
  <si>
    <t xml:space="preserve">do Uchwały  Nr XLI/ 281/10 z dnia  30 marca  2010r.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</si>
</sst>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Arial CE"/>
      <family val="0"/>
    </font>
    <font>
      <b/>
      <i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1" fillId="27" borderId="1" applyNumberFormat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51">
      <alignment/>
      <protection/>
    </xf>
    <xf numFmtId="0" fontId="7" fillId="0" borderId="10" xfId="52" applyFont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9" fillId="0" borderId="0" xfId="52" applyFont="1">
      <alignment/>
      <protection/>
    </xf>
    <xf numFmtId="0" fontId="6" fillId="0" borderId="11" xfId="52" applyFont="1" applyBorder="1" applyAlignment="1">
      <alignment/>
      <protection/>
    </xf>
    <xf numFmtId="0" fontId="10" fillId="0" borderId="12" xfId="52" applyFont="1" applyBorder="1" applyAlignment="1">
      <alignment horizontal="center"/>
      <protection/>
    </xf>
    <xf numFmtId="0" fontId="11" fillId="0" borderId="11" xfId="52" applyFont="1" applyBorder="1">
      <alignment/>
      <protection/>
    </xf>
    <xf numFmtId="0" fontId="10" fillId="0" borderId="11" xfId="52" applyFont="1" applyBorder="1" applyAlignment="1">
      <alignment horizontal="center"/>
      <protection/>
    </xf>
    <xf numFmtId="0" fontId="11" fillId="0" borderId="13" xfId="52" applyFont="1" applyBorder="1" applyAlignment="1">
      <alignment horizontal="center"/>
      <protection/>
    </xf>
    <xf numFmtId="0" fontId="11" fillId="0" borderId="13" xfId="52" applyFont="1" applyBorder="1">
      <alignment/>
      <protection/>
    </xf>
    <xf numFmtId="3" fontId="6" fillId="0" borderId="11" xfId="52" applyNumberFormat="1" applyFont="1" applyBorder="1">
      <alignment/>
      <protection/>
    </xf>
    <xf numFmtId="3" fontId="6" fillId="0" borderId="11" xfId="52" applyNumberFormat="1" applyFont="1" applyBorder="1">
      <alignment/>
      <protection/>
    </xf>
    <xf numFmtId="3" fontId="6" fillId="0" borderId="11" xfId="52" applyNumberFormat="1" applyFont="1" applyBorder="1" applyAlignment="1">
      <alignment/>
      <protection/>
    </xf>
    <xf numFmtId="3" fontId="5" fillId="0" borderId="10" xfId="52" applyNumberFormat="1" applyFont="1" applyBorder="1">
      <alignment/>
      <protection/>
    </xf>
    <xf numFmtId="3" fontId="6" fillId="0" borderId="14" xfId="52" applyNumberFormat="1" applyFont="1" applyBorder="1" applyAlignment="1">
      <alignment/>
      <protection/>
    </xf>
    <xf numFmtId="0" fontId="14" fillId="0" borderId="11" xfId="0" applyFont="1" applyBorder="1" applyAlignment="1">
      <alignment/>
    </xf>
    <xf numFmtId="3" fontId="14" fillId="0" borderId="11" xfId="0" applyNumberFormat="1" applyFont="1" applyBorder="1" applyAlignment="1">
      <alignment/>
    </xf>
    <xf numFmtId="0" fontId="11" fillId="0" borderId="14" xfId="52" applyFont="1" applyBorder="1">
      <alignment/>
      <protection/>
    </xf>
    <xf numFmtId="0" fontId="6" fillId="0" borderId="15" xfId="52" applyFont="1" applyBorder="1" applyAlignment="1">
      <alignment/>
      <protection/>
    </xf>
    <xf numFmtId="0" fontId="11" fillId="0" borderId="10" xfId="52" applyFont="1" applyBorder="1">
      <alignment/>
      <protection/>
    </xf>
    <xf numFmtId="0" fontId="6" fillId="0" borderId="10" xfId="52" applyFont="1" applyBorder="1">
      <alignment/>
      <protection/>
    </xf>
    <xf numFmtId="0" fontId="6" fillId="0" borderId="10" xfId="52" applyFont="1" applyBorder="1" applyAlignment="1">
      <alignment/>
      <protection/>
    </xf>
    <xf numFmtId="0" fontId="11" fillId="0" borderId="16" xfId="52" applyFont="1" applyBorder="1">
      <alignment/>
      <protection/>
    </xf>
    <xf numFmtId="0" fontId="11" fillId="0" borderId="17" xfId="52" applyFont="1" applyBorder="1">
      <alignment/>
      <protection/>
    </xf>
    <xf numFmtId="0" fontId="11" fillId="0" borderId="18" xfId="52" applyFont="1" applyBorder="1">
      <alignment/>
      <protection/>
    </xf>
    <xf numFmtId="0" fontId="13" fillId="0" borderId="0" xfId="52" applyFont="1" applyBorder="1" applyAlignment="1">
      <alignment horizontal="left"/>
      <protection/>
    </xf>
    <xf numFmtId="3" fontId="5" fillId="0" borderId="11" xfId="52" applyNumberFormat="1" applyFont="1" applyBorder="1">
      <alignment/>
      <protection/>
    </xf>
    <xf numFmtId="3" fontId="5" fillId="0" borderId="19" xfId="52" applyNumberFormat="1" applyFont="1" applyBorder="1">
      <alignment/>
      <protection/>
    </xf>
    <xf numFmtId="3" fontId="6" fillId="0" borderId="13" xfId="52" applyNumberFormat="1" applyFont="1" applyBorder="1">
      <alignment/>
      <protection/>
    </xf>
    <xf numFmtId="3" fontId="6" fillId="0" borderId="13" xfId="52" applyNumberFormat="1" applyFont="1" applyBorder="1" applyAlignment="1">
      <alignment/>
      <protection/>
    </xf>
    <xf numFmtId="0" fontId="6" fillId="0" borderId="11" xfId="52" applyFont="1" applyBorder="1">
      <alignment/>
      <protection/>
    </xf>
    <xf numFmtId="0" fontId="10" fillId="0" borderId="16" xfId="52" applyFont="1" applyBorder="1" applyAlignment="1">
      <alignment wrapText="1"/>
      <protection/>
    </xf>
    <xf numFmtId="3" fontId="6" fillId="0" borderId="19" xfId="52" applyNumberFormat="1" applyFont="1" applyBorder="1" applyAlignment="1">
      <alignment/>
      <protection/>
    </xf>
    <xf numFmtId="3" fontId="6" fillId="0" borderId="19" xfId="52" applyNumberFormat="1" applyFont="1" applyBorder="1">
      <alignment/>
      <protection/>
    </xf>
    <xf numFmtId="3" fontId="5" fillId="0" borderId="20" xfId="52" applyNumberFormat="1" applyFont="1" applyBorder="1">
      <alignment/>
      <protection/>
    </xf>
    <xf numFmtId="3" fontId="5" fillId="0" borderId="21" xfId="52" applyNumberFormat="1" applyFont="1" applyBorder="1">
      <alignment/>
      <protection/>
    </xf>
    <xf numFmtId="0" fontId="10" fillId="0" borderId="22" xfId="52" applyFont="1" applyBorder="1" applyAlignment="1">
      <alignment wrapText="1"/>
      <protection/>
    </xf>
    <xf numFmtId="0" fontId="7" fillId="0" borderId="19" xfId="52" applyFont="1" applyBorder="1" applyAlignment="1">
      <alignment horizontal="center" vertical="center"/>
      <protection/>
    </xf>
    <xf numFmtId="0" fontId="6" fillId="0" borderId="11" xfId="52" applyNumberFormat="1" applyFont="1" applyBorder="1">
      <alignment/>
      <protection/>
    </xf>
    <xf numFmtId="0" fontId="8" fillId="0" borderId="0" xfId="52" applyFont="1" applyAlignment="1">
      <alignment horizontal="center"/>
      <protection/>
    </xf>
    <xf numFmtId="3" fontId="0" fillId="0" borderId="0" xfId="0" applyNumberFormat="1" applyFill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1" xfId="52" applyNumberFormat="1" applyFont="1" applyBorder="1" applyAlignment="1">
      <alignment wrapText="1"/>
      <protection/>
    </xf>
    <xf numFmtId="0" fontId="13" fillId="0" borderId="23" xfId="52" applyFont="1" applyBorder="1" applyAlignment="1">
      <alignment horizontal="center" vertical="center" wrapText="1"/>
      <protection/>
    </xf>
    <xf numFmtId="0" fontId="13" fillId="0" borderId="24" xfId="52" applyFont="1" applyBorder="1" applyAlignment="1">
      <alignment horizontal="center" vertical="center" wrapText="1"/>
      <protection/>
    </xf>
    <xf numFmtId="0" fontId="13" fillId="0" borderId="25" xfId="52" applyFont="1" applyBorder="1" applyAlignment="1">
      <alignment horizontal="center" vertical="center" wrapText="1"/>
      <protection/>
    </xf>
    <xf numFmtId="0" fontId="13" fillId="0" borderId="26" xfId="52" applyFont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center" vertical="center" wrapText="1"/>
      <protection/>
    </xf>
    <xf numFmtId="0" fontId="13" fillId="0" borderId="27" xfId="52" applyFont="1" applyBorder="1" applyAlignment="1">
      <alignment horizontal="center" vertical="center" wrapText="1"/>
      <protection/>
    </xf>
    <xf numFmtId="0" fontId="13" fillId="0" borderId="17" xfId="52" applyFont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29" xfId="52" applyFont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8" fillId="0" borderId="0" xfId="52" applyFont="1" applyAlignment="1">
      <alignment horizontal="center"/>
      <protection/>
    </xf>
    <xf numFmtId="0" fontId="9" fillId="0" borderId="0" xfId="52" applyFont="1" applyAlignment="1">
      <alignment horizontal="left"/>
      <protection/>
    </xf>
    <xf numFmtId="0" fontId="11" fillId="0" borderId="11" xfId="52" applyFont="1" applyBorder="1" applyAlignment="1">
      <alignment horizontal="center" vertical="center"/>
      <protection/>
    </xf>
    <xf numFmtId="0" fontId="10" fillId="0" borderId="10" xfId="52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0" fillId="0" borderId="30" xfId="0" applyBorder="1" applyAlignment="1">
      <alignment/>
    </xf>
    <xf numFmtId="0" fontId="5" fillId="0" borderId="31" xfId="52" applyFont="1" applyBorder="1" applyAlignment="1">
      <alignment horizontal="center"/>
      <protection/>
    </xf>
    <xf numFmtId="0" fontId="0" fillId="0" borderId="32" xfId="0" applyBorder="1" applyAlignment="1">
      <alignment horizontal="center"/>
    </xf>
    <xf numFmtId="0" fontId="6" fillId="0" borderId="33" xfId="52" applyFont="1" applyBorder="1" applyAlignment="1">
      <alignment horizontal="center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32" xfId="52" applyFont="1" applyBorder="1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zal_Szczecin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view="pageLayout" workbookViewId="0" topLeftCell="D1">
      <selection activeCell="K3" sqref="K3"/>
    </sheetView>
  </sheetViews>
  <sheetFormatPr defaultColWidth="8.796875" defaultRowHeight="14.25"/>
  <cols>
    <col min="1" max="1" width="2.5" style="0" customWidth="1"/>
    <col min="2" max="2" width="14.19921875" style="0" customWidth="1"/>
    <col min="3" max="3" width="9.8984375" style="0" customWidth="1"/>
    <col min="4" max="4" width="8.19921875" style="0" customWidth="1"/>
    <col min="5" max="5" width="7.8984375" style="0" customWidth="1"/>
    <col min="6" max="6" width="8" style="0" customWidth="1"/>
    <col min="7" max="7" width="7.69921875" style="0" customWidth="1"/>
    <col min="8" max="8" width="7.3984375" style="0" customWidth="1"/>
    <col min="9" max="9" width="6.69921875" style="0" customWidth="1"/>
    <col min="10" max="10" width="6.8984375" style="0" customWidth="1"/>
    <col min="11" max="11" width="6.3984375" style="0" customWidth="1"/>
    <col min="12" max="12" width="7.69921875" style="0" customWidth="1"/>
    <col min="13" max="13" width="10.19921875" style="0" customWidth="1"/>
    <col min="14" max="14" width="8" style="0" customWidth="1"/>
    <col min="15" max="16" width="6.69921875" style="0" customWidth="1"/>
    <col min="17" max="17" width="9.19921875" style="0" customWidth="1"/>
  </cols>
  <sheetData>
    <row r="1" spans="1:17" ht="14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4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t="s">
        <v>56</v>
      </c>
      <c r="P2" s="40"/>
      <c r="Q2" s="40"/>
    </row>
    <row r="3" spans="1:17" ht="14.25">
      <c r="A3" s="40"/>
      <c r="B3" s="40"/>
      <c r="C3" s="40"/>
      <c r="D3" s="40"/>
      <c r="E3" s="40"/>
      <c r="F3" s="40"/>
      <c r="G3" s="40"/>
      <c r="H3" s="40"/>
      <c r="I3" s="40"/>
      <c r="J3" s="40"/>
      <c r="K3" s="42" t="s">
        <v>58</v>
      </c>
      <c r="L3" s="43"/>
      <c r="M3" s="44"/>
      <c r="N3" s="40"/>
      <c r="O3" s="40"/>
      <c r="Q3" s="40"/>
    </row>
    <row r="4" spans="1:17" ht="14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4.25">
      <c r="A5" s="56" t="s">
        <v>1</v>
      </c>
      <c r="B5" s="56" t="s">
        <v>2</v>
      </c>
      <c r="C5" s="55" t="s">
        <v>3</v>
      </c>
      <c r="D5" s="55" t="s">
        <v>4</v>
      </c>
      <c r="E5" s="55" t="s">
        <v>5</v>
      </c>
      <c r="F5" s="56" t="s">
        <v>6</v>
      </c>
      <c r="G5" s="56"/>
      <c r="H5" s="56" t="s">
        <v>44</v>
      </c>
      <c r="I5" s="56"/>
      <c r="J5" s="56"/>
      <c r="K5" s="56"/>
      <c r="L5" s="56"/>
      <c r="M5" s="56"/>
      <c r="N5" s="56"/>
      <c r="O5" s="56"/>
      <c r="P5" s="56"/>
      <c r="Q5" s="56"/>
    </row>
    <row r="6" spans="1:17" ht="14.25">
      <c r="A6" s="56"/>
      <c r="B6" s="56"/>
      <c r="C6" s="55"/>
      <c r="D6" s="55"/>
      <c r="E6" s="55"/>
      <c r="F6" s="55" t="s">
        <v>7</v>
      </c>
      <c r="G6" s="55" t="s">
        <v>8</v>
      </c>
      <c r="H6" s="56" t="s">
        <v>30</v>
      </c>
      <c r="I6" s="56"/>
      <c r="J6" s="56"/>
      <c r="K6" s="56"/>
      <c r="L6" s="56"/>
      <c r="M6" s="56"/>
      <c r="N6" s="56"/>
      <c r="O6" s="56"/>
      <c r="P6" s="56"/>
      <c r="Q6" s="56"/>
    </row>
    <row r="7" spans="1:17" ht="14.25">
      <c r="A7" s="56"/>
      <c r="B7" s="56"/>
      <c r="C7" s="55"/>
      <c r="D7" s="55"/>
      <c r="E7" s="55"/>
      <c r="F7" s="55"/>
      <c r="G7" s="55"/>
      <c r="H7" s="55" t="s">
        <v>9</v>
      </c>
      <c r="I7" s="56" t="s">
        <v>10</v>
      </c>
      <c r="J7" s="56"/>
      <c r="K7" s="56"/>
      <c r="L7" s="56"/>
      <c r="M7" s="56"/>
      <c r="N7" s="56"/>
      <c r="O7" s="56"/>
      <c r="P7" s="56"/>
      <c r="Q7" s="56"/>
    </row>
    <row r="8" spans="1:17" ht="14.25">
      <c r="A8" s="56"/>
      <c r="B8" s="56"/>
      <c r="C8" s="55"/>
      <c r="D8" s="55"/>
      <c r="E8" s="55"/>
      <c r="F8" s="55"/>
      <c r="G8" s="55"/>
      <c r="H8" s="55"/>
      <c r="I8" s="56" t="s">
        <v>11</v>
      </c>
      <c r="J8" s="56"/>
      <c r="K8" s="56"/>
      <c r="L8" s="56"/>
      <c r="M8" s="56" t="s">
        <v>12</v>
      </c>
      <c r="N8" s="56"/>
      <c r="O8" s="56"/>
      <c r="P8" s="56"/>
      <c r="Q8" s="56"/>
    </row>
    <row r="9" spans="1:17" ht="14.25">
      <c r="A9" s="56"/>
      <c r="B9" s="56"/>
      <c r="C9" s="55"/>
      <c r="D9" s="55"/>
      <c r="E9" s="55"/>
      <c r="F9" s="55"/>
      <c r="G9" s="55"/>
      <c r="H9" s="55"/>
      <c r="I9" s="55" t="s">
        <v>13</v>
      </c>
      <c r="J9" s="56" t="s">
        <v>14</v>
      </c>
      <c r="K9" s="56"/>
      <c r="L9" s="56"/>
      <c r="M9" s="55" t="s">
        <v>15</v>
      </c>
      <c r="N9" s="55" t="s">
        <v>14</v>
      </c>
      <c r="O9" s="55"/>
      <c r="P9" s="55"/>
      <c r="Q9" s="55"/>
    </row>
    <row r="10" spans="1:17" ht="67.5">
      <c r="A10" s="56"/>
      <c r="B10" s="56"/>
      <c r="C10" s="55"/>
      <c r="D10" s="55"/>
      <c r="E10" s="55"/>
      <c r="F10" s="55"/>
      <c r="G10" s="55"/>
      <c r="H10" s="55"/>
      <c r="I10" s="55"/>
      <c r="J10" s="3" t="s">
        <v>16</v>
      </c>
      <c r="K10" s="3" t="s">
        <v>17</v>
      </c>
      <c r="L10" s="3" t="s">
        <v>18</v>
      </c>
      <c r="M10" s="55"/>
      <c r="N10" s="3" t="s">
        <v>19</v>
      </c>
      <c r="O10" s="3" t="s">
        <v>16</v>
      </c>
      <c r="P10" s="3" t="s">
        <v>17</v>
      </c>
      <c r="Q10" s="3" t="s">
        <v>20</v>
      </c>
    </row>
    <row r="11" spans="1:17" ht="15.75" customHeight="1" thickBot="1">
      <c r="A11" s="2">
        <v>1</v>
      </c>
      <c r="B11" s="2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  <c r="K11" s="38">
        <v>11</v>
      </c>
      <c r="L11" s="38">
        <v>12</v>
      </c>
      <c r="M11" s="38">
        <v>13</v>
      </c>
      <c r="N11" s="38">
        <v>14</v>
      </c>
      <c r="O11" s="38">
        <v>15</v>
      </c>
      <c r="P11" s="38">
        <v>16</v>
      </c>
      <c r="Q11" s="38">
        <v>17</v>
      </c>
    </row>
    <row r="12" spans="1:17" ht="22.5" customHeight="1" thickBot="1">
      <c r="A12" s="6">
        <v>1</v>
      </c>
      <c r="B12" s="37" t="s">
        <v>21</v>
      </c>
      <c r="C12" s="63" t="s">
        <v>22</v>
      </c>
      <c r="D12" s="68"/>
      <c r="E12" s="35">
        <f>SUM(E17+E26+E34)</f>
        <v>24188349</v>
      </c>
      <c r="F12" s="35">
        <f>SUM(F17+F26+F34)</f>
        <v>3607399</v>
      </c>
      <c r="G12" s="35">
        <f>SUM(G17+G26+G34)</f>
        <v>20580950</v>
      </c>
      <c r="H12" s="35">
        <f>SUM(I12+M12)</f>
        <v>21201265</v>
      </c>
      <c r="I12" s="35">
        <f>SUM(K12+J12+L12)</f>
        <v>2544148</v>
      </c>
      <c r="J12" s="35">
        <f>SUM(J17+J26+J34)</f>
        <v>0</v>
      </c>
      <c r="K12" s="35">
        <f>SUM(K17+K26+K34)</f>
        <v>0</v>
      </c>
      <c r="L12" s="35">
        <f>SUM(L17+L26+L34)</f>
        <v>2544148</v>
      </c>
      <c r="M12" s="35">
        <f>SUM(N12+O12+P12+Q12)</f>
        <v>18657117</v>
      </c>
      <c r="N12" s="35">
        <f>SUM(N17,N26,N34)</f>
        <v>0</v>
      </c>
      <c r="O12" s="35">
        <f>SUM(O17,O26,O34)</f>
        <v>0</v>
      </c>
      <c r="P12" s="35">
        <f>SUM(P17,P26,P34)</f>
        <v>0</v>
      </c>
      <c r="Q12" s="36">
        <f>SUM(Q17+Q26+Q34)</f>
        <v>18657117</v>
      </c>
    </row>
    <row r="13" spans="1:17" ht="14.25">
      <c r="A13" s="59" t="s">
        <v>23</v>
      </c>
      <c r="B13" s="7" t="s">
        <v>24</v>
      </c>
      <c r="C13" s="49" t="s">
        <v>53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1"/>
    </row>
    <row r="14" spans="1:17" ht="14.25">
      <c r="A14" s="59"/>
      <c r="B14" s="7" t="s">
        <v>25</v>
      </c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14.25">
      <c r="A15" s="59"/>
      <c r="B15" s="7" t="s">
        <v>26</v>
      </c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1"/>
    </row>
    <row r="16" spans="1:17" ht="4.5" customHeight="1">
      <c r="A16" s="59"/>
      <c r="B16" s="7" t="s">
        <v>27</v>
      </c>
      <c r="C16" s="5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4"/>
    </row>
    <row r="17" spans="1:17" ht="24" customHeight="1">
      <c r="A17" s="59"/>
      <c r="B17" s="7" t="s">
        <v>28</v>
      </c>
      <c r="C17" s="11">
        <v>23</v>
      </c>
      <c r="D17" s="45" t="s">
        <v>51</v>
      </c>
      <c r="E17" s="27">
        <f aca="true" t="shared" si="0" ref="E17:Q17">SUM(E18:E21)</f>
        <v>9063627</v>
      </c>
      <c r="F17" s="27">
        <f t="shared" si="0"/>
        <v>1359544</v>
      </c>
      <c r="G17" s="27">
        <f t="shared" si="0"/>
        <v>7704083</v>
      </c>
      <c r="H17" s="27">
        <f t="shared" si="0"/>
        <v>9063627</v>
      </c>
      <c r="I17" s="27">
        <f t="shared" si="0"/>
        <v>1359544</v>
      </c>
      <c r="J17" s="27">
        <f t="shared" si="0"/>
        <v>0</v>
      </c>
      <c r="K17" s="27">
        <f t="shared" si="0"/>
        <v>0</v>
      </c>
      <c r="L17" s="27">
        <f t="shared" si="0"/>
        <v>1359544</v>
      </c>
      <c r="M17" s="27">
        <f t="shared" si="0"/>
        <v>7704083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7704083</v>
      </c>
    </row>
    <row r="18" spans="1:17" ht="14.25">
      <c r="A18" s="59"/>
      <c r="B18" s="7" t="s">
        <v>45</v>
      </c>
      <c r="C18" s="13"/>
      <c r="D18" s="13"/>
      <c r="E18" s="12">
        <f>SUM(F18,G18)</f>
        <v>0</v>
      </c>
      <c r="F18" s="12">
        <v>0</v>
      </c>
      <c r="G18" s="12">
        <v>0</v>
      </c>
      <c r="H18" s="12">
        <f>SUM(I18+M18)</f>
        <v>0</v>
      </c>
      <c r="I18" s="12">
        <f>SUM(K18+J18+L18)</f>
        <v>0</v>
      </c>
      <c r="J18" s="13"/>
      <c r="K18" s="13">
        <v>0</v>
      </c>
      <c r="L18" s="13">
        <v>0</v>
      </c>
      <c r="M18" s="16">
        <f>SUM(N18+O18+P18+Q18)</f>
        <v>0</v>
      </c>
      <c r="N18" s="13">
        <v>0</v>
      </c>
      <c r="O18" s="13">
        <v>0</v>
      </c>
      <c r="P18" s="13">
        <v>0</v>
      </c>
      <c r="Q18" s="13">
        <v>0</v>
      </c>
    </row>
    <row r="19" spans="1:17" ht="14.25">
      <c r="A19" s="59"/>
      <c r="B19" s="7" t="s">
        <v>30</v>
      </c>
      <c r="C19" s="13"/>
      <c r="D19" s="13"/>
      <c r="E19" s="12">
        <f>SUM(F19,G19)</f>
        <v>9063627</v>
      </c>
      <c r="F19" s="17">
        <v>1359544</v>
      </c>
      <c r="G19" s="17">
        <v>7704083</v>
      </c>
      <c r="H19" s="12">
        <f>SUM(I19+M19)</f>
        <v>9063627</v>
      </c>
      <c r="I19" s="12">
        <f>SUM(K19+J19+L19)</f>
        <v>1359544</v>
      </c>
      <c r="J19" s="16">
        <v>0</v>
      </c>
      <c r="K19" s="16">
        <v>0</v>
      </c>
      <c r="L19" s="17">
        <v>1359544</v>
      </c>
      <c r="M19" s="16">
        <f>SUM(N19+O19+P19+Q19)</f>
        <v>7704083</v>
      </c>
      <c r="N19" s="16">
        <v>0</v>
      </c>
      <c r="O19" s="16">
        <v>0</v>
      </c>
      <c r="P19" s="16">
        <v>0</v>
      </c>
      <c r="Q19" s="17">
        <v>7704083</v>
      </c>
    </row>
    <row r="20" spans="1:17" ht="14.25">
      <c r="A20" s="59"/>
      <c r="B20" s="7" t="s">
        <v>40</v>
      </c>
      <c r="C20" s="13"/>
      <c r="D20" s="13"/>
      <c r="E20" s="12">
        <f>SUM(F20,G20)</f>
        <v>0</v>
      </c>
      <c r="F20" s="12">
        <v>0</v>
      </c>
      <c r="G20" s="12">
        <v>0</v>
      </c>
      <c r="H20" s="12">
        <f>SUM(I20+M20)</f>
        <v>0</v>
      </c>
      <c r="I20" s="12">
        <f>SUM(K20+J20+L20)</f>
        <v>0</v>
      </c>
      <c r="J20" s="13">
        <v>0</v>
      </c>
      <c r="K20" s="13">
        <v>0</v>
      </c>
      <c r="L20" s="13">
        <v>0</v>
      </c>
      <c r="M20" s="16">
        <f>SUM(N20+O20+P20+Q20)</f>
        <v>0</v>
      </c>
      <c r="N20" s="13">
        <v>0</v>
      </c>
      <c r="O20" s="13">
        <v>0</v>
      </c>
      <c r="P20" s="13">
        <v>0</v>
      </c>
      <c r="Q20" s="13">
        <v>0</v>
      </c>
    </row>
    <row r="21" spans="1:17" ht="14.25" customHeight="1">
      <c r="A21" s="59"/>
      <c r="B21" s="7" t="s">
        <v>41</v>
      </c>
      <c r="C21" s="13"/>
      <c r="D21" s="13"/>
      <c r="E21" s="12">
        <f>SUM(F21,G21)</f>
        <v>0</v>
      </c>
      <c r="F21" s="12">
        <v>0</v>
      </c>
      <c r="G21" s="12">
        <v>0</v>
      </c>
      <c r="H21" s="12">
        <f>SUM(I21+M21)</f>
        <v>0</v>
      </c>
      <c r="I21" s="12">
        <f>SUM(K21+J21+L21)</f>
        <v>0</v>
      </c>
      <c r="J21" s="13">
        <v>0</v>
      </c>
      <c r="K21" s="13">
        <v>0</v>
      </c>
      <c r="L21" s="13">
        <v>0</v>
      </c>
      <c r="M21" s="16">
        <f>SUM(N21+O21+P21+Q21)</f>
        <v>0</v>
      </c>
      <c r="N21" s="13">
        <v>0</v>
      </c>
      <c r="O21" s="13">
        <v>0</v>
      </c>
      <c r="P21" s="13">
        <v>0</v>
      </c>
      <c r="Q21" s="13">
        <v>0</v>
      </c>
    </row>
    <row r="22" spans="1:17" ht="12" customHeight="1">
      <c r="A22" s="59" t="s">
        <v>29</v>
      </c>
      <c r="B22" s="7" t="s">
        <v>24</v>
      </c>
      <c r="C22" s="46" t="s">
        <v>54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8"/>
    </row>
    <row r="23" spans="1:17" ht="12" customHeight="1">
      <c r="A23" s="59"/>
      <c r="B23" s="7" t="s">
        <v>25</v>
      </c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1"/>
    </row>
    <row r="24" spans="1:17" ht="12" customHeight="1">
      <c r="A24" s="59"/>
      <c r="B24" s="7" t="s">
        <v>26</v>
      </c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1"/>
    </row>
    <row r="25" spans="1:17" ht="10.5" customHeight="1">
      <c r="A25" s="59"/>
      <c r="B25" s="7" t="s">
        <v>27</v>
      </c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4"/>
    </row>
    <row r="26" spans="1:17" ht="15.75" customHeight="1">
      <c r="A26" s="59"/>
      <c r="B26" s="7" t="s">
        <v>28</v>
      </c>
      <c r="C26" s="12">
        <v>46</v>
      </c>
      <c r="D26" s="31" t="s">
        <v>57</v>
      </c>
      <c r="E26" s="27">
        <f aca="true" t="shared" si="1" ref="E26:Q26">SUM(E27:E30)</f>
        <v>3616970</v>
      </c>
      <c r="F26" s="27">
        <f t="shared" si="1"/>
        <v>1247855</v>
      </c>
      <c r="G26" s="27">
        <f t="shared" si="1"/>
        <v>2369115</v>
      </c>
      <c r="H26" s="27">
        <f t="shared" si="1"/>
        <v>629886</v>
      </c>
      <c r="I26" s="27">
        <f t="shared" si="1"/>
        <v>184604</v>
      </c>
      <c r="J26" s="27">
        <f t="shared" si="1"/>
        <v>0</v>
      </c>
      <c r="K26" s="27">
        <f t="shared" si="1"/>
        <v>0</v>
      </c>
      <c r="L26" s="27">
        <f t="shared" si="1"/>
        <v>184604</v>
      </c>
      <c r="M26" s="27">
        <f t="shared" si="1"/>
        <v>445282</v>
      </c>
      <c r="N26" s="27">
        <f t="shared" si="1"/>
        <v>0</v>
      </c>
      <c r="O26" s="27">
        <f t="shared" si="1"/>
        <v>0</v>
      </c>
      <c r="P26" s="27">
        <f t="shared" si="1"/>
        <v>0</v>
      </c>
      <c r="Q26" s="27">
        <f t="shared" si="1"/>
        <v>445282</v>
      </c>
    </row>
    <row r="27" spans="1:17" ht="13.5" customHeight="1">
      <c r="A27" s="59"/>
      <c r="B27" s="7" t="s">
        <v>55</v>
      </c>
      <c r="C27" s="13"/>
      <c r="D27" s="5"/>
      <c r="E27" s="12">
        <v>49934</v>
      </c>
      <c r="F27" s="12">
        <v>49934</v>
      </c>
      <c r="G27" s="12">
        <v>0</v>
      </c>
      <c r="H27" s="12">
        <f>SUM(I27+M27)</f>
        <v>0</v>
      </c>
      <c r="I27" s="12">
        <f>SUM(K27+J27+L27)</f>
        <v>0</v>
      </c>
      <c r="J27" s="13">
        <v>0</v>
      </c>
      <c r="K27" s="13">
        <v>0</v>
      </c>
      <c r="L27" s="13">
        <v>0</v>
      </c>
      <c r="M27" s="13">
        <f>SUM(N27+O27+P27+Q27)</f>
        <v>0</v>
      </c>
      <c r="N27" s="13">
        <v>0</v>
      </c>
      <c r="O27" s="13">
        <v>0</v>
      </c>
      <c r="P27" s="13">
        <v>0</v>
      </c>
      <c r="Q27" s="13">
        <v>0</v>
      </c>
    </row>
    <row r="28" spans="1:17" ht="16.5" customHeight="1">
      <c r="A28" s="59"/>
      <c r="B28" s="7" t="s">
        <v>30</v>
      </c>
      <c r="C28" s="13"/>
      <c r="D28" s="13"/>
      <c r="E28" s="12">
        <f>SUM(F28,G28)</f>
        <v>629886</v>
      </c>
      <c r="F28" s="12">
        <v>184604</v>
      </c>
      <c r="G28" s="12">
        <v>445282</v>
      </c>
      <c r="H28" s="12">
        <f>SUM(I28+M28)</f>
        <v>629886</v>
      </c>
      <c r="I28" s="12">
        <f>SUM(K28+J28+L28)</f>
        <v>184604</v>
      </c>
      <c r="J28" s="13">
        <v>0</v>
      </c>
      <c r="K28" s="13">
        <v>0</v>
      </c>
      <c r="L28" s="13">
        <v>184604</v>
      </c>
      <c r="M28" s="13">
        <f>SUM(N28+O28+P28+Q28)</f>
        <v>445282</v>
      </c>
      <c r="N28" s="13">
        <v>0</v>
      </c>
      <c r="O28" s="13">
        <v>0</v>
      </c>
      <c r="P28" s="13">
        <v>0</v>
      </c>
      <c r="Q28" s="13">
        <v>445282</v>
      </c>
    </row>
    <row r="29" spans="1:17" ht="12.75" customHeight="1">
      <c r="A29" s="59"/>
      <c r="B29" s="7" t="s">
        <v>31</v>
      </c>
      <c r="C29" s="13"/>
      <c r="D29" s="13"/>
      <c r="E29" s="12">
        <f>SUM(F29,G29)</f>
        <v>1375550</v>
      </c>
      <c r="F29" s="17">
        <v>474565</v>
      </c>
      <c r="G29" s="17">
        <v>900985</v>
      </c>
      <c r="H29" s="12">
        <f>SUM(I29+M29)</f>
        <v>0</v>
      </c>
      <c r="I29" s="12">
        <f>SUM(K29+J29+L29)</f>
        <v>0</v>
      </c>
      <c r="J29" s="16">
        <v>0</v>
      </c>
      <c r="K29" s="16">
        <v>0</v>
      </c>
      <c r="L29" s="17">
        <v>0</v>
      </c>
      <c r="M29" s="13">
        <v>0</v>
      </c>
      <c r="N29" s="13">
        <v>0</v>
      </c>
      <c r="O29" s="16">
        <v>0</v>
      </c>
      <c r="P29" s="16">
        <v>0</v>
      </c>
      <c r="Q29" s="17">
        <v>0</v>
      </c>
    </row>
    <row r="30" spans="1:17" ht="11.25" customHeight="1">
      <c r="A30" s="59"/>
      <c r="B30" s="7" t="s">
        <v>42</v>
      </c>
      <c r="C30" s="13"/>
      <c r="D30" s="13"/>
      <c r="E30" s="12">
        <f>SUM(F30,G30)</f>
        <v>1561600</v>
      </c>
      <c r="F30" s="12">
        <v>538752</v>
      </c>
      <c r="G30" s="12">
        <v>1022848</v>
      </c>
      <c r="H30" s="13">
        <f>I30+M30</f>
        <v>0</v>
      </c>
      <c r="I30" s="12">
        <f>SUM(K30+J30+L30)</f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</row>
    <row r="31" spans="1:17" ht="15" customHeight="1">
      <c r="A31" s="59" t="s">
        <v>32</v>
      </c>
      <c r="B31" s="7" t="s">
        <v>24</v>
      </c>
      <c r="C31" s="46" t="s">
        <v>43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8"/>
    </row>
    <row r="32" spans="1:17" ht="10.5" customHeight="1">
      <c r="A32" s="59"/>
      <c r="B32" s="7" t="s">
        <v>25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1"/>
    </row>
    <row r="33" spans="1:17" ht="10.5" customHeight="1">
      <c r="A33" s="59"/>
      <c r="B33" s="7" t="s">
        <v>26</v>
      </c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1"/>
    </row>
    <row r="34" spans="1:17" ht="14.25">
      <c r="A34" s="59"/>
      <c r="B34" s="7" t="s">
        <v>28</v>
      </c>
      <c r="C34" s="12">
        <v>46</v>
      </c>
      <c r="D34" s="39" t="s">
        <v>52</v>
      </c>
      <c r="E34" s="27">
        <f aca="true" t="shared" si="2" ref="E34:Q34">SUM(E35:E38)</f>
        <v>11507752</v>
      </c>
      <c r="F34" s="27">
        <f t="shared" si="2"/>
        <v>1000000</v>
      </c>
      <c r="G34" s="27">
        <f t="shared" si="2"/>
        <v>10507752</v>
      </c>
      <c r="H34" s="27">
        <f t="shared" si="2"/>
        <v>11507752</v>
      </c>
      <c r="I34" s="27">
        <f t="shared" si="2"/>
        <v>1000000</v>
      </c>
      <c r="J34" s="27">
        <f t="shared" si="2"/>
        <v>0</v>
      </c>
      <c r="K34" s="27">
        <f t="shared" si="2"/>
        <v>0</v>
      </c>
      <c r="L34" s="27">
        <f t="shared" si="2"/>
        <v>1000000</v>
      </c>
      <c r="M34" s="27">
        <f t="shared" si="2"/>
        <v>10507752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10507752</v>
      </c>
    </row>
    <row r="35" spans="1:17" ht="14.25">
      <c r="A35" s="59"/>
      <c r="B35" s="7" t="s">
        <v>46</v>
      </c>
      <c r="C35" s="13"/>
      <c r="D35" s="13"/>
      <c r="E35" s="12">
        <v>0</v>
      </c>
      <c r="F35" s="12">
        <v>0</v>
      </c>
      <c r="G35" s="12">
        <v>0</v>
      </c>
      <c r="H35" s="13">
        <f>I35+M35</f>
        <v>0</v>
      </c>
      <c r="I35" s="12">
        <f>SUM(K35+J35+L35)</f>
        <v>0</v>
      </c>
      <c r="J35" s="13">
        <v>0</v>
      </c>
      <c r="K35" s="13">
        <v>0</v>
      </c>
      <c r="L35" s="12">
        <v>0</v>
      </c>
      <c r="M35" s="16">
        <f>SUM(N35+O35+P35+Q35)</f>
        <v>0</v>
      </c>
      <c r="N35" s="13">
        <v>0</v>
      </c>
      <c r="O35" s="13">
        <v>0</v>
      </c>
      <c r="P35" s="13">
        <v>0</v>
      </c>
      <c r="Q35" s="13">
        <v>0</v>
      </c>
    </row>
    <row r="36" spans="1:17" ht="14.25">
      <c r="A36" s="59"/>
      <c r="B36" s="7" t="s">
        <v>30</v>
      </c>
      <c r="C36" s="13"/>
      <c r="D36" s="13"/>
      <c r="E36" s="12">
        <f>SUM(F36,G36)</f>
        <v>11507752</v>
      </c>
      <c r="F36" s="17">
        <v>1000000</v>
      </c>
      <c r="G36" s="17">
        <v>10507752</v>
      </c>
      <c r="H36" s="13">
        <f>I36+M36</f>
        <v>11507752</v>
      </c>
      <c r="I36" s="12">
        <f>SUM(K36+J36+L36)</f>
        <v>1000000</v>
      </c>
      <c r="J36" s="16">
        <v>0</v>
      </c>
      <c r="K36" s="16">
        <v>0</v>
      </c>
      <c r="L36" s="17">
        <v>1000000</v>
      </c>
      <c r="M36" s="16">
        <f>SUM(N36+O36+P36+Q36)</f>
        <v>10507752</v>
      </c>
      <c r="N36" s="16">
        <v>0</v>
      </c>
      <c r="O36" s="16">
        <v>0</v>
      </c>
      <c r="P36" s="16">
        <v>0</v>
      </c>
      <c r="Q36" s="17">
        <v>10507752</v>
      </c>
    </row>
    <row r="37" spans="1:17" ht="14.25">
      <c r="A37" s="59"/>
      <c r="B37" s="18" t="s">
        <v>31</v>
      </c>
      <c r="C37" s="15"/>
      <c r="D37" s="15"/>
      <c r="E37" s="29">
        <f>SUM(F37,G37)</f>
        <v>0</v>
      </c>
      <c r="F37" s="29">
        <f>I37</f>
        <v>0</v>
      </c>
      <c r="G37" s="29">
        <f>M37</f>
        <v>0</v>
      </c>
      <c r="H37" s="30">
        <f>I37+M37</f>
        <v>0</v>
      </c>
      <c r="I37" s="29">
        <f>SUM(K37+J37+L37)</f>
        <v>0</v>
      </c>
      <c r="J37" s="30">
        <v>0</v>
      </c>
      <c r="K37" s="30"/>
      <c r="L37" s="30">
        <v>0</v>
      </c>
      <c r="M37" s="16">
        <f>SUM(N37+O37+P37+Q37)</f>
        <v>0</v>
      </c>
      <c r="N37" s="30">
        <v>0</v>
      </c>
      <c r="O37" s="30">
        <v>0</v>
      </c>
      <c r="P37" s="30">
        <v>0</v>
      </c>
      <c r="Q37" s="30">
        <v>0</v>
      </c>
    </row>
    <row r="38" spans="1:17" ht="12.75" customHeight="1" thickBot="1">
      <c r="A38" s="59"/>
      <c r="B38" s="20" t="s">
        <v>42</v>
      </c>
      <c r="C38" s="33"/>
      <c r="D38" s="33"/>
      <c r="E38" s="34">
        <f>SUM(F38,G38)</f>
        <v>0</v>
      </c>
      <c r="F38" s="34">
        <f>I38</f>
        <v>0</v>
      </c>
      <c r="G38" s="34">
        <f>M38</f>
        <v>0</v>
      </c>
      <c r="H38" s="33">
        <f>I38+M38</f>
        <v>0</v>
      </c>
      <c r="I38" s="28">
        <f>SUM(K38+J38+L38)</f>
        <v>0</v>
      </c>
      <c r="J38" s="33">
        <v>0</v>
      </c>
      <c r="K38" s="33">
        <v>0</v>
      </c>
      <c r="L38" s="33">
        <v>0</v>
      </c>
      <c r="M38" s="16">
        <f>SUM(N38+O38+P38+Q38)</f>
        <v>0</v>
      </c>
      <c r="N38" s="33">
        <v>0</v>
      </c>
      <c r="O38" s="33">
        <v>0</v>
      </c>
      <c r="P38" s="33">
        <v>0</v>
      </c>
      <c r="Q38" s="33">
        <v>0</v>
      </c>
    </row>
    <row r="39" spans="1:17" ht="20.25" customHeight="1" thickBot="1">
      <c r="A39" s="8">
        <v>2</v>
      </c>
      <c r="B39" s="32" t="s">
        <v>34</v>
      </c>
      <c r="C39" s="63" t="s">
        <v>22</v>
      </c>
      <c r="D39" s="64"/>
      <c r="E39" s="35">
        <f aca="true" t="shared" si="3" ref="E39:K39">E44</f>
        <v>566830</v>
      </c>
      <c r="F39" s="35">
        <f t="shared" si="3"/>
        <v>85024</v>
      </c>
      <c r="G39" s="35">
        <f t="shared" si="3"/>
        <v>481806</v>
      </c>
      <c r="H39" s="35">
        <f t="shared" si="3"/>
        <v>297548</v>
      </c>
      <c r="I39" s="35">
        <f t="shared" si="3"/>
        <v>44632</v>
      </c>
      <c r="J39" s="35">
        <f t="shared" si="3"/>
        <v>0</v>
      </c>
      <c r="K39" s="35">
        <f t="shared" si="3"/>
        <v>0</v>
      </c>
      <c r="L39" s="35">
        <f aca="true" t="shared" si="4" ref="L39:Q39">L44</f>
        <v>44632</v>
      </c>
      <c r="M39" s="35">
        <f t="shared" si="4"/>
        <v>252916</v>
      </c>
      <c r="N39" s="35">
        <f t="shared" si="4"/>
        <v>0</v>
      </c>
      <c r="O39" s="35">
        <f t="shared" si="4"/>
        <v>0</v>
      </c>
      <c r="P39" s="35">
        <f t="shared" si="4"/>
        <v>0</v>
      </c>
      <c r="Q39" s="35">
        <f t="shared" si="4"/>
        <v>252916</v>
      </c>
    </row>
    <row r="40" spans="1:17" ht="14.25" customHeight="1">
      <c r="A40" s="59" t="s">
        <v>35</v>
      </c>
      <c r="B40" s="20" t="s">
        <v>24</v>
      </c>
      <c r="C40" s="49" t="s">
        <v>50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</row>
    <row r="41" spans="1:17" ht="14.25" customHeight="1">
      <c r="A41" s="59"/>
      <c r="B41" s="20" t="s">
        <v>25</v>
      </c>
      <c r="C41" s="49" t="s">
        <v>47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1"/>
    </row>
    <row r="42" spans="1:17" ht="14.25" customHeight="1">
      <c r="A42" s="59"/>
      <c r="B42" s="20" t="s">
        <v>26</v>
      </c>
      <c r="C42" s="49" t="s">
        <v>48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</row>
    <row r="43" spans="1:17" ht="14.25">
      <c r="A43" s="59"/>
      <c r="B43" s="20" t="s">
        <v>27</v>
      </c>
      <c r="C43" s="49" t="s">
        <v>49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1"/>
    </row>
    <row r="44" spans="1:17" ht="14.25">
      <c r="A44" s="59"/>
      <c r="B44" s="23" t="s">
        <v>28</v>
      </c>
      <c r="C44" s="21">
        <v>71</v>
      </c>
      <c r="D44" s="21">
        <v>852.85295</v>
      </c>
      <c r="E44" s="27">
        <f>SUM(E45:E48)</f>
        <v>566830</v>
      </c>
      <c r="F44" s="27">
        <f aca="true" t="shared" si="5" ref="F44:Q44">SUM(F45:F48)</f>
        <v>85024</v>
      </c>
      <c r="G44" s="27">
        <f t="shared" si="5"/>
        <v>481806</v>
      </c>
      <c r="H44" s="27">
        <f t="shared" si="5"/>
        <v>297548</v>
      </c>
      <c r="I44" s="27">
        <f t="shared" si="5"/>
        <v>44632</v>
      </c>
      <c r="J44" s="27">
        <f t="shared" si="5"/>
        <v>0</v>
      </c>
      <c r="K44" s="27">
        <f t="shared" si="5"/>
        <v>0</v>
      </c>
      <c r="L44" s="27">
        <f t="shared" si="5"/>
        <v>44632</v>
      </c>
      <c r="M44" s="27">
        <f t="shared" si="5"/>
        <v>252916</v>
      </c>
      <c r="N44" s="27">
        <f t="shared" si="5"/>
        <v>0</v>
      </c>
      <c r="O44" s="27">
        <f t="shared" si="5"/>
        <v>0</v>
      </c>
      <c r="P44" s="27">
        <f t="shared" si="5"/>
        <v>0</v>
      </c>
      <c r="Q44" s="27">
        <f t="shared" si="5"/>
        <v>252916</v>
      </c>
    </row>
    <row r="45" spans="1:17" ht="14.25">
      <c r="A45" s="59"/>
      <c r="B45" s="23" t="s">
        <v>46</v>
      </c>
      <c r="C45" s="22">
        <v>71</v>
      </c>
      <c r="D45" s="22"/>
      <c r="E45" s="12">
        <f>SUM(F45,G45)</f>
        <v>269282</v>
      </c>
      <c r="F45" s="12">
        <v>40392</v>
      </c>
      <c r="G45" s="12">
        <v>228890</v>
      </c>
      <c r="H45" s="13">
        <f>I45+M45</f>
        <v>0</v>
      </c>
      <c r="I45" s="12">
        <v>0</v>
      </c>
      <c r="J45" s="5">
        <v>0</v>
      </c>
      <c r="K45" s="5">
        <v>0</v>
      </c>
      <c r="L45" s="12">
        <v>0</v>
      </c>
      <c r="M45" s="13">
        <f>SUM(N45+O45+P45+Q45)</f>
        <v>0</v>
      </c>
      <c r="N45" s="5">
        <v>0</v>
      </c>
      <c r="O45" s="5">
        <v>0</v>
      </c>
      <c r="P45" s="5">
        <v>0</v>
      </c>
      <c r="Q45" s="12">
        <v>0</v>
      </c>
    </row>
    <row r="46" spans="1:17" ht="14.25">
      <c r="A46" s="59"/>
      <c r="B46" s="24" t="s">
        <v>30</v>
      </c>
      <c r="C46" s="22">
        <v>71</v>
      </c>
      <c r="D46" s="22"/>
      <c r="E46" s="12">
        <f>SUM(F46,G46)</f>
        <v>297548</v>
      </c>
      <c r="F46" s="12">
        <v>44632</v>
      </c>
      <c r="G46" s="12">
        <v>252916</v>
      </c>
      <c r="H46" s="13">
        <f>I46+M46</f>
        <v>297548</v>
      </c>
      <c r="I46" s="12">
        <v>44632</v>
      </c>
      <c r="J46" s="5">
        <v>0</v>
      </c>
      <c r="K46" s="5">
        <v>0</v>
      </c>
      <c r="L46" s="12">
        <v>44632</v>
      </c>
      <c r="M46" s="5">
        <f>SUM(N46+O46+P46+Q46)</f>
        <v>252916</v>
      </c>
      <c r="N46" s="5">
        <v>0</v>
      </c>
      <c r="O46" s="5">
        <v>0</v>
      </c>
      <c r="P46" s="5">
        <v>0</v>
      </c>
      <c r="Q46" s="12">
        <v>252916</v>
      </c>
    </row>
    <row r="47" spans="1:17" ht="14.25">
      <c r="A47" s="59"/>
      <c r="B47" s="25" t="s">
        <v>31</v>
      </c>
      <c r="C47" s="22"/>
      <c r="D47" s="22"/>
      <c r="E47" s="31"/>
      <c r="F47" s="31"/>
      <c r="G47" s="31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4.25">
      <c r="A48" s="59"/>
      <c r="B48" s="7" t="s">
        <v>42</v>
      </c>
      <c r="C48" s="19"/>
      <c r="D48" s="19"/>
      <c r="E48" s="31"/>
      <c r="F48" s="31"/>
      <c r="G48" s="31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4.25">
      <c r="A49" s="9" t="s">
        <v>36</v>
      </c>
      <c r="B49" s="10" t="s">
        <v>33</v>
      </c>
      <c r="C49" s="65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7"/>
    </row>
    <row r="50" spans="1:17" ht="14.25">
      <c r="A50" s="60" t="s">
        <v>37</v>
      </c>
      <c r="B50" s="60"/>
      <c r="C50" s="61" t="s">
        <v>22</v>
      </c>
      <c r="D50" s="62"/>
      <c r="E50" s="14">
        <f aca="true" t="shared" si="6" ref="E50:Q50">SUM(E12,E39)</f>
        <v>24755179</v>
      </c>
      <c r="F50" s="14">
        <f t="shared" si="6"/>
        <v>3692423</v>
      </c>
      <c r="G50" s="14">
        <f t="shared" si="6"/>
        <v>21062756</v>
      </c>
      <c r="H50" s="14">
        <f t="shared" si="6"/>
        <v>21498813</v>
      </c>
      <c r="I50" s="14">
        <f t="shared" si="6"/>
        <v>2588780</v>
      </c>
      <c r="J50" s="14">
        <f t="shared" si="6"/>
        <v>0</v>
      </c>
      <c r="K50" s="14">
        <f t="shared" si="6"/>
        <v>0</v>
      </c>
      <c r="L50" s="14">
        <f t="shared" si="6"/>
        <v>2588780</v>
      </c>
      <c r="M50" s="14">
        <f t="shared" si="6"/>
        <v>18910033</v>
      </c>
      <c r="N50" s="14">
        <f t="shared" si="6"/>
        <v>0</v>
      </c>
      <c r="O50" s="14">
        <f t="shared" si="6"/>
        <v>0</v>
      </c>
      <c r="P50" s="14">
        <f t="shared" si="6"/>
        <v>0</v>
      </c>
      <c r="Q50" s="14">
        <f t="shared" si="6"/>
        <v>18910033</v>
      </c>
    </row>
    <row r="52" spans="1:17" ht="14.25">
      <c r="A52" s="58" t="s">
        <v>38</v>
      </c>
      <c r="B52" s="58"/>
      <c r="C52" s="58"/>
      <c r="D52" s="58"/>
      <c r="E52" s="58"/>
      <c r="F52" s="58"/>
      <c r="G52" s="58"/>
      <c r="H52" s="58"/>
      <c r="I52" s="58"/>
      <c r="J52" s="58"/>
      <c r="K52" s="1"/>
      <c r="L52" s="1"/>
      <c r="M52" s="1"/>
      <c r="N52" s="1"/>
      <c r="O52" s="1"/>
      <c r="P52" s="1"/>
      <c r="Q52" s="1"/>
    </row>
    <row r="53" spans="1:17" ht="14.25">
      <c r="A53" s="4" t="s">
        <v>39</v>
      </c>
      <c r="B53" s="4"/>
      <c r="C53" s="4"/>
      <c r="D53" s="4"/>
      <c r="E53" s="4"/>
      <c r="F53" s="4"/>
      <c r="G53" s="4"/>
      <c r="H53" s="4"/>
      <c r="I53" s="4"/>
      <c r="J53" s="4"/>
      <c r="K53" s="1"/>
      <c r="L53" s="1"/>
      <c r="M53" s="1"/>
      <c r="N53" s="26"/>
      <c r="O53" s="1"/>
      <c r="P53" s="1"/>
      <c r="Q53" s="1"/>
    </row>
    <row r="54" spans="1:17" ht="14.25">
      <c r="A54" s="4"/>
      <c r="B54" s="4"/>
      <c r="C54" s="4"/>
      <c r="D54" s="4"/>
      <c r="E54" s="4"/>
      <c r="F54" s="1"/>
      <c r="G54" s="1"/>
      <c r="H54" s="1"/>
      <c r="I54" s="1"/>
      <c r="J54" s="1"/>
      <c r="K54" s="1"/>
      <c r="L54" s="1"/>
      <c r="M54" s="1"/>
      <c r="N54" s="26"/>
      <c r="O54" s="1"/>
      <c r="P54" s="1"/>
      <c r="Q54" s="1"/>
    </row>
    <row r="55" ht="14.25">
      <c r="N55" s="26"/>
    </row>
    <row r="56" ht="14.25">
      <c r="N56" s="26"/>
    </row>
  </sheetData>
  <sheetProtection/>
  <mergeCells count="33">
    <mergeCell ref="A31:A38"/>
    <mergeCell ref="C31:Q33"/>
    <mergeCell ref="G6:G10"/>
    <mergeCell ref="B5:B10"/>
    <mergeCell ref="H6:Q6"/>
    <mergeCell ref="A5:A10"/>
    <mergeCell ref="H7:H10"/>
    <mergeCell ref="M8:Q8"/>
    <mergeCell ref="J9:L9"/>
    <mergeCell ref="C12:D12"/>
    <mergeCell ref="A52:J52"/>
    <mergeCell ref="A13:A21"/>
    <mergeCell ref="A22:A30"/>
    <mergeCell ref="A40:A48"/>
    <mergeCell ref="A50:B50"/>
    <mergeCell ref="C13:Q16"/>
    <mergeCell ref="C50:D50"/>
    <mergeCell ref="C40:Q43"/>
    <mergeCell ref="C39:D39"/>
    <mergeCell ref="C49:Q49"/>
    <mergeCell ref="A1:Q1"/>
    <mergeCell ref="H5:Q5"/>
    <mergeCell ref="N9:Q9"/>
    <mergeCell ref="I7:Q7"/>
    <mergeCell ref="F5:G5"/>
    <mergeCell ref="I9:I10"/>
    <mergeCell ref="F6:F10"/>
    <mergeCell ref="C22:Q25"/>
    <mergeCell ref="D5:D10"/>
    <mergeCell ref="I8:L8"/>
    <mergeCell ref="M9:M10"/>
    <mergeCell ref="C5:C10"/>
    <mergeCell ref="E5:E10"/>
  </mergeCells>
  <printOptions/>
  <pageMargins left="0.35433070866141736" right="0.1968503937007874" top="0.3937007874015748" bottom="0.7480314960629921" header="0.31496062992125984" footer="0.31496062992125984"/>
  <pageSetup horizontalDpi="600" verticalDpi="600" orientation="landscape" paperSize="9" scale="90" r:id="rId1"/>
  <headerFooter>
    <oddFooter>&amp;CStrona &amp;P</oddFooter>
  </headerFooter>
  <rowBreaks count="1" manualBreakCount="1">
    <brk id="3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IIIfs</dc:creator>
  <cp:keywords/>
  <dc:description/>
  <cp:lastModifiedBy> </cp:lastModifiedBy>
  <cp:lastPrinted>2010-03-29T08:34:11Z</cp:lastPrinted>
  <dcterms:created xsi:type="dcterms:W3CDTF">2009-10-19T06:54:10Z</dcterms:created>
  <dcterms:modified xsi:type="dcterms:W3CDTF">2010-03-29T08:34:44Z</dcterms:modified>
  <cp:category/>
  <cp:version/>
  <cp:contentType/>
  <cp:contentStatus/>
</cp:coreProperties>
</file>