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<sst xmlns="http://schemas.openxmlformats.org/spreadsheetml/2006/main" count="173" uniqueCount="122">
  <si>
    <t>§</t>
  </si>
  <si>
    <t>010</t>
  </si>
  <si>
    <t>01010</t>
  </si>
  <si>
    <t>Lp</t>
  </si>
  <si>
    <t xml:space="preserve">Dział </t>
  </si>
  <si>
    <t>Nazwa zadania inwestycyjnego</t>
  </si>
  <si>
    <t>Planowane wydatki</t>
  </si>
  <si>
    <t>rok</t>
  </si>
  <si>
    <t>budżetowy</t>
  </si>
  <si>
    <t>z tego źródła finansowania</t>
  </si>
  <si>
    <t>dochody</t>
  </si>
  <si>
    <t xml:space="preserve">własne </t>
  </si>
  <si>
    <t>j.s.t</t>
  </si>
  <si>
    <t>kredyty</t>
  </si>
  <si>
    <t>i pożyczki</t>
  </si>
  <si>
    <t>środki pochodzące</t>
  </si>
  <si>
    <t>z innych źródeł *</t>
  </si>
  <si>
    <t>środki wymienione</t>
  </si>
  <si>
    <t>w art.. 5 ust 1</t>
  </si>
  <si>
    <t>pkt 2 i 3 u.f.p</t>
  </si>
  <si>
    <t>Jednostka</t>
  </si>
  <si>
    <t>organizacyjna</t>
  </si>
  <si>
    <t>realizująca program</t>
  </si>
  <si>
    <t>lub koordynująca</t>
  </si>
  <si>
    <t>wykonywanie programu</t>
  </si>
  <si>
    <t>Wodociąg Kamień-Brzeska Wola-Leopoldów</t>
  </si>
  <si>
    <t>Wodociąg Białobrzegi-Jasionna-Suski Młynek-Stawiszyn</t>
  </si>
  <si>
    <t>Budowa kanalizacji do Brzeziec</t>
  </si>
  <si>
    <t>Budowa dróg na odsiedlu Borki</t>
  </si>
  <si>
    <t>Budowa ulic na osiedlu Jana Pawła II</t>
  </si>
  <si>
    <t>Chodnik w ulicy Sądowej</t>
  </si>
  <si>
    <t>Kościelna chodniki od ul.Kusocińskiego-Ogrodowa</t>
  </si>
  <si>
    <t>ul.Polna Białobrzegi kanalizacja deszczowa</t>
  </si>
  <si>
    <t>Kanał deszczowy w ulicy Wąskiej Sucha</t>
  </si>
  <si>
    <t>Odbudowa kanału deszczowego w ulicy Szlacheckiej-Sucha</t>
  </si>
  <si>
    <t>Zagospodarowanie terenow nadpilicznych</t>
  </si>
  <si>
    <t>Borki wykup gruntów na poszerzenie dróg gminnyvh-Młynarska</t>
  </si>
  <si>
    <t>PFZ-zakup gruntów</t>
  </si>
  <si>
    <t>Regulacja stanów prawnych dróg gminnych</t>
  </si>
  <si>
    <t>Zakup gruntów do mienia komunalnego</t>
  </si>
  <si>
    <t>Informatyzacja Urzędu do podpisu elektronicznego</t>
  </si>
  <si>
    <t>Sprzęt komputerowy</t>
  </si>
  <si>
    <t>"aa" modernizacja obiektów sportowych</t>
  </si>
  <si>
    <t>"aa" komputer z oprogramowaniem Office</t>
  </si>
  <si>
    <t>Kanalizacja sanitarna i desczowa w "starej" części miasta</t>
  </si>
  <si>
    <t>Budowa oświetlenia uli, placów i dróg</t>
  </si>
  <si>
    <t>WC całoroczne z poczekalnią</t>
  </si>
  <si>
    <t>Ogółem wydatki inwestycyjne</t>
  </si>
  <si>
    <t>Modernizacja stacji uzdatniania wody II etap-dotacja dla ZWiK</t>
  </si>
  <si>
    <t>MG ZOZ z PFRON likwidacja barier architektonicznych</t>
  </si>
  <si>
    <t>MG ZOZ - modernizacja obiektu</t>
  </si>
  <si>
    <t>Dotacje na zadania inwestycyjne</t>
  </si>
  <si>
    <t>Zagopodarowanie zbiorników wodnych zgodnie z opracowaną dokumentacją</t>
  </si>
  <si>
    <t>Zakup sondy do oczyszczania ścieków</t>
  </si>
  <si>
    <t>Ogółem wydatki majątkowe na 2007 r. z GFOŚiGW</t>
  </si>
  <si>
    <t>B Środki i dotacje otrzymane od innych jst oraz innych jednostek zaliczanych do sektora finansów publicznych</t>
  </si>
  <si>
    <t>C Inne źródła</t>
  </si>
  <si>
    <t>Zadania inwestycyjne w 2007 roku</t>
  </si>
  <si>
    <t xml:space="preserve">Rozdz. </t>
  </si>
  <si>
    <t>Urząd Miasta i Gminy</t>
  </si>
  <si>
    <t>ZWiK</t>
  </si>
  <si>
    <t>MG ZOZ</t>
  </si>
  <si>
    <t>Transport i łaczność</t>
  </si>
  <si>
    <t>Drogi publiczne gminne</t>
  </si>
  <si>
    <t>Drogi publiczne wojewódzkie</t>
  </si>
  <si>
    <t>Rolnictwo i łowiectwo</t>
  </si>
  <si>
    <t>Infrastruktura wodociągowa i sanitaryjna wsi</t>
  </si>
  <si>
    <t>Gospodarka mieszkaniowa</t>
  </si>
  <si>
    <t>Gospodarka gruntami i nieruchomosciami</t>
  </si>
  <si>
    <t>Administracja publiczna</t>
  </si>
  <si>
    <t>Urzędy gmin (miast na prawach powiatu)</t>
  </si>
  <si>
    <t>Ochrona zdrowia</t>
  </si>
  <si>
    <t>Przeciwdziałanie alkoholizmowi</t>
  </si>
  <si>
    <t>Gospodarka kmunalna i ochrona środowiska</t>
  </si>
  <si>
    <t>Gospodarka ściekowa i ochrona wód</t>
  </si>
  <si>
    <t>Oswietlenie ulic, placów i dróg</t>
  </si>
  <si>
    <t>Pozostała działalność</t>
  </si>
  <si>
    <t>Ochrona powietrza atmoferycznego i klimatu</t>
  </si>
  <si>
    <t>851</t>
  </si>
  <si>
    <t>85195</t>
  </si>
  <si>
    <t>Zakłady gospodarki komunalnej</t>
  </si>
  <si>
    <t>A Dotacje i środki z budżetu państwa (np..od Wojewody, MEN, UKS….)</t>
  </si>
  <si>
    <t>Infrastruktura wodociągowa i sanitacyjna wsi</t>
  </si>
  <si>
    <t>Drogi publiczne krajowe</t>
  </si>
  <si>
    <t>Projekt chodnika w Białobrzegach na odcinku ulicy Kościelnej pomiędzy ulicami Rzemieślniczą i Jałowcową</t>
  </si>
  <si>
    <t>Kościelna chodniki od ul.Krakowskiej do ul.Żeromskiego</t>
  </si>
  <si>
    <t>Drogi publiczne powiatowe</t>
  </si>
  <si>
    <t>Modernizacja drogi powiatowej nr 1126 od obwodnicy miasta w kierunku Brzeskiej Woli</t>
  </si>
  <si>
    <t>400</t>
  </si>
  <si>
    <t>40002</t>
  </si>
  <si>
    <t>Wytwarzanie i zaopatrywanie w enrgię elektryczną, gaz i wodę</t>
  </si>
  <si>
    <t>Dostarczanie wody</t>
  </si>
  <si>
    <t>Transport i łączność</t>
  </si>
  <si>
    <t>Program komputerowy LEX</t>
  </si>
  <si>
    <t>Kwota 410.000,- dotyczy pożyczki na zadanie :"Wodociąg Białobrzegi-Jasionna-Suski Młynek -Stawiszyn"</t>
  </si>
  <si>
    <t>Modernizacja drogi dojazdowej do gruntów rolnych na trasie Sucha-Suski Młynek gm Białobrzegi</t>
  </si>
  <si>
    <t xml:space="preserve">Modernizacja dróg gminnych:ul.Wąska w Suchej, ul.Rubinowa i Opalowa w Kamieniu i droga nr 110104W na odcinku Pohulanka - Okrąglik </t>
  </si>
  <si>
    <t>która wpłynęła w 2007 r. Jako refundacja wydatków z 2006 r.</t>
  </si>
  <si>
    <t>Bezpieczeństwo publiczne i ochorna przeciewpożarowa</t>
  </si>
  <si>
    <t>Komendy powiatowe Państwowej Straży Pożarnej</t>
  </si>
  <si>
    <t>Zakup lekkiego samochodu ratownictwa chemiczno-ekologicznego /rozpoznawczo-ratowniczego/ z napędem terenowym na potrzeby Jednostki Ratowniczo Gaśniczej w Białobrzegach</t>
  </si>
  <si>
    <t>Kultura fizyczna i sport</t>
  </si>
  <si>
    <t>Obiekty sportowe</t>
  </si>
  <si>
    <t>Remont i modernizacja trybun dla widzów na stadionie miejskim w Białobrzegach</t>
  </si>
  <si>
    <t>Dobudowa oświetlenia ulicy Mikowskiej</t>
  </si>
  <si>
    <t>Sprzęt komputerowy i inne/PFRON</t>
  </si>
  <si>
    <t>Modernizacja chodnika w ul.Rzemieślniczej</t>
  </si>
  <si>
    <t>Termomodernizacja budynku Publicznego Przedszkola nr 2 im.Kubusia Puchatka w Białobrzegach</t>
  </si>
  <si>
    <t>Termomodernizacja budynku Publicznej Szkoły Podstawowej nr 1 im.Komisji Edukacji Narodowej</t>
  </si>
  <si>
    <t>Modernizacja chodników i zatok postojowych w ulicy Krakowskiej</t>
  </si>
  <si>
    <t>Zakup motopompy pływającej w OSP Stawiszyn</t>
  </si>
  <si>
    <t>Remont samochodu gaśniczego OSP Białobrzegi</t>
  </si>
  <si>
    <t>Wykonanie remontu samochodu pożarniczego OSP Sucha</t>
  </si>
  <si>
    <t xml:space="preserve">Bezpieczeństwo publiczne i ochrona przeciwpożarowa </t>
  </si>
  <si>
    <t xml:space="preserve">Ochotnicze straże pożarne </t>
  </si>
  <si>
    <t>Budowa wagi samochodowj na wysypisku śmieci w miejscowości Sucha gmna Białobrzegi</t>
  </si>
  <si>
    <t>Oświata i wychowanie</t>
  </si>
  <si>
    <t>Zakup i instalacja monitoringu wizyjnego PSP nr 1</t>
  </si>
  <si>
    <t>Zakup i instalacja monitoringu wizyjnego PG</t>
  </si>
  <si>
    <t>PSP nr 1</t>
  </si>
  <si>
    <t>PG</t>
  </si>
  <si>
    <t>Załącznik nr 1 do Uchwały Nr XV/95/07 Rady MiG Białobrzegi z dnia 5 grudnia 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</si>
</sst>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  <font>
      <sz val="8"/>
      <name val="arai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85" zoomScaleNormal="85" zoomScalePageLayoutView="0" workbookViewId="0" topLeftCell="A1">
      <selection activeCell="F3" sqref="F3:J3"/>
    </sheetView>
  </sheetViews>
  <sheetFormatPr defaultColWidth="9.00390625" defaultRowHeight="12.75"/>
  <cols>
    <col min="1" max="1" width="3.125" style="8" customWidth="1"/>
    <col min="2" max="2" width="4.875" style="9" customWidth="1"/>
    <col min="3" max="3" width="6.75390625" style="9" customWidth="1"/>
    <col min="4" max="4" width="5.125" style="9" customWidth="1"/>
    <col min="5" max="5" width="36.00390625" style="9" customWidth="1"/>
    <col min="6" max="6" width="10.00390625" style="9" customWidth="1"/>
    <col min="7" max="7" width="9.75390625" style="9" customWidth="1"/>
    <col min="8" max="8" width="9.25390625" style="9" customWidth="1"/>
    <col min="9" max="9" width="9.75390625" style="9" customWidth="1"/>
    <col min="10" max="10" width="14.75390625" style="9" customWidth="1"/>
    <col min="11" max="11" width="19.625" style="9" customWidth="1"/>
    <col min="12" max="16384" width="9.125" style="9" customWidth="1"/>
  </cols>
  <sheetData>
    <row r="1" ht="13.5" customHeight="1">
      <c r="E1" s="10" t="s">
        <v>57</v>
      </c>
    </row>
    <row r="2" spans="7:11" ht="15.75" customHeight="1">
      <c r="G2" s="11" t="s">
        <v>121</v>
      </c>
      <c r="H2" s="12"/>
      <c r="I2" s="11"/>
      <c r="J2" s="12"/>
      <c r="K2" s="12"/>
    </row>
    <row r="3" spans="1:11" ht="12.75">
      <c r="A3" s="1"/>
      <c r="B3" s="13"/>
      <c r="C3" s="13"/>
      <c r="D3" s="13"/>
      <c r="E3" s="13"/>
      <c r="F3" s="103" t="s">
        <v>6</v>
      </c>
      <c r="G3" s="104"/>
      <c r="H3" s="104"/>
      <c r="I3" s="104"/>
      <c r="J3" s="105"/>
      <c r="K3" s="1" t="s">
        <v>20</v>
      </c>
    </row>
    <row r="4" spans="1:11" ht="12.75">
      <c r="A4" s="2" t="s">
        <v>3</v>
      </c>
      <c r="B4" s="2" t="s">
        <v>4</v>
      </c>
      <c r="C4" s="2" t="s">
        <v>58</v>
      </c>
      <c r="D4" s="2" t="s">
        <v>0</v>
      </c>
      <c r="E4" s="15" t="s">
        <v>5</v>
      </c>
      <c r="F4" s="1" t="s">
        <v>7</v>
      </c>
      <c r="G4" s="103" t="s">
        <v>9</v>
      </c>
      <c r="H4" s="104"/>
      <c r="I4" s="104"/>
      <c r="J4" s="105"/>
      <c r="K4" s="2" t="s">
        <v>21</v>
      </c>
    </row>
    <row r="5" spans="1:11" ht="22.5">
      <c r="A5" s="2"/>
      <c r="B5" s="16"/>
      <c r="C5" s="16"/>
      <c r="D5" s="16"/>
      <c r="E5" s="16"/>
      <c r="F5" s="2" t="s">
        <v>8</v>
      </c>
      <c r="G5" s="1" t="s">
        <v>10</v>
      </c>
      <c r="H5" s="1" t="s">
        <v>13</v>
      </c>
      <c r="I5" s="3" t="s">
        <v>15</v>
      </c>
      <c r="J5" s="1" t="s">
        <v>17</v>
      </c>
      <c r="K5" s="2" t="s">
        <v>22</v>
      </c>
    </row>
    <row r="6" spans="1:11" ht="22.5">
      <c r="A6" s="2"/>
      <c r="B6" s="16"/>
      <c r="C6" s="16"/>
      <c r="D6" s="16"/>
      <c r="E6" s="16"/>
      <c r="F6" s="2">
        <v>2007</v>
      </c>
      <c r="G6" s="2" t="s">
        <v>11</v>
      </c>
      <c r="H6" s="2" t="s">
        <v>14</v>
      </c>
      <c r="I6" s="17" t="s">
        <v>16</v>
      </c>
      <c r="J6" s="2" t="s">
        <v>18</v>
      </c>
      <c r="K6" s="2" t="s">
        <v>23</v>
      </c>
    </row>
    <row r="7" spans="1:11" ht="12.75">
      <c r="A7" s="18"/>
      <c r="B7" s="19"/>
      <c r="C7" s="19"/>
      <c r="D7" s="19"/>
      <c r="E7" s="19"/>
      <c r="F7" s="19"/>
      <c r="G7" s="18" t="s">
        <v>12</v>
      </c>
      <c r="H7" s="18"/>
      <c r="I7" s="20"/>
      <c r="J7" s="18" t="s">
        <v>19</v>
      </c>
      <c r="K7" s="18" t="s">
        <v>24</v>
      </c>
    </row>
    <row r="8" spans="1:11" ht="12.75">
      <c r="A8" s="18"/>
      <c r="B8" s="21">
        <v>1</v>
      </c>
      <c r="C8" s="22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3">
        <v>8</v>
      </c>
      <c r="J8" s="21">
        <v>9</v>
      </c>
      <c r="K8" s="22">
        <v>10</v>
      </c>
    </row>
    <row r="9" spans="1:11" ht="12.75">
      <c r="A9" s="24"/>
      <c r="B9" s="25" t="s">
        <v>1</v>
      </c>
      <c r="C9" s="26"/>
      <c r="D9" s="27"/>
      <c r="E9" s="22" t="s">
        <v>65</v>
      </c>
      <c r="F9" s="4">
        <f>SUM(F10)</f>
        <v>1045300</v>
      </c>
      <c r="G9" s="4">
        <f>SUM(G10)</f>
        <v>530300</v>
      </c>
      <c r="H9" s="4">
        <f>SUM(H10)</f>
        <v>515000</v>
      </c>
      <c r="I9" s="5"/>
      <c r="J9" s="5"/>
      <c r="K9" s="28"/>
    </row>
    <row r="10" spans="1:11" ht="12.75">
      <c r="A10" s="24"/>
      <c r="B10" s="29"/>
      <c r="C10" s="30" t="s">
        <v>2</v>
      </c>
      <c r="D10" s="31"/>
      <c r="E10" s="31" t="s">
        <v>82</v>
      </c>
      <c r="F10" s="6">
        <f>SUM(F11:F13)</f>
        <v>1045300</v>
      </c>
      <c r="G10" s="6">
        <f>SUM(G11:G13)</f>
        <v>530300</v>
      </c>
      <c r="H10" s="6">
        <f>SUM(H11:H13)</f>
        <v>515000</v>
      </c>
      <c r="I10" s="5"/>
      <c r="J10" s="5"/>
      <c r="K10" s="5"/>
    </row>
    <row r="11" spans="1:11" ht="12.75">
      <c r="A11" s="24">
        <v>1</v>
      </c>
      <c r="B11" s="29"/>
      <c r="C11" s="29"/>
      <c r="D11" s="5">
        <v>6050</v>
      </c>
      <c r="E11" s="32" t="s">
        <v>25</v>
      </c>
      <c r="F11" s="7">
        <v>525000</v>
      </c>
      <c r="G11" s="7">
        <v>525000</v>
      </c>
      <c r="H11" s="7"/>
      <c r="I11" s="5"/>
      <c r="J11" s="5"/>
      <c r="K11" s="32" t="s">
        <v>59</v>
      </c>
    </row>
    <row r="12" spans="1:11" ht="22.5">
      <c r="A12" s="24">
        <v>2</v>
      </c>
      <c r="B12" s="33"/>
      <c r="C12" s="33"/>
      <c r="D12" s="5">
        <v>6050</v>
      </c>
      <c r="E12" s="34" t="s">
        <v>26</v>
      </c>
      <c r="F12" s="7">
        <v>520300</v>
      </c>
      <c r="G12" s="7">
        <v>5300</v>
      </c>
      <c r="H12" s="35">
        <v>515000</v>
      </c>
      <c r="I12" s="5"/>
      <c r="J12" s="5"/>
      <c r="K12" s="32" t="s">
        <v>59</v>
      </c>
    </row>
    <row r="13" spans="1:11" ht="12.75">
      <c r="A13" s="24">
        <v>3</v>
      </c>
      <c r="B13" s="33"/>
      <c r="C13" s="33"/>
      <c r="D13" s="5">
        <v>6050</v>
      </c>
      <c r="E13" s="32" t="s">
        <v>27</v>
      </c>
      <c r="F13" s="7">
        <v>0</v>
      </c>
      <c r="G13" s="7">
        <v>0</v>
      </c>
      <c r="H13" s="5"/>
      <c r="I13" s="5"/>
      <c r="J13" s="5"/>
      <c r="K13" s="32" t="s">
        <v>59</v>
      </c>
    </row>
    <row r="14" spans="1:11" ht="12.75">
      <c r="A14" s="24"/>
      <c r="B14" s="27">
        <v>600</v>
      </c>
      <c r="C14" s="5"/>
      <c r="D14" s="5"/>
      <c r="E14" s="36" t="s">
        <v>62</v>
      </c>
      <c r="F14" s="37">
        <f>SUM(F15,F18,F21)</f>
        <v>1103730</v>
      </c>
      <c r="G14" s="37">
        <f>SUM(G15,G18,G21)</f>
        <v>927230</v>
      </c>
      <c r="H14" s="37">
        <f>SUM(H15,H18,H21)</f>
        <v>0</v>
      </c>
      <c r="I14" s="37">
        <f>SUM(I15,I18,I21)</f>
        <v>176500</v>
      </c>
      <c r="J14" s="5"/>
      <c r="K14" s="32"/>
    </row>
    <row r="15" spans="1:11" s="48" customFormat="1" ht="12.75">
      <c r="A15" s="38"/>
      <c r="B15" s="31"/>
      <c r="C15" s="31">
        <v>60011</v>
      </c>
      <c r="D15" s="31"/>
      <c r="E15" s="39" t="s">
        <v>83</v>
      </c>
      <c r="F15" s="40">
        <f>SUM(F16:F17)</f>
        <v>50000</v>
      </c>
      <c r="G15" s="40">
        <f>SUM(G16:G17)</f>
        <v>50000</v>
      </c>
      <c r="H15" s="40">
        <f>SUM(H16:H17)</f>
        <v>0</v>
      </c>
      <c r="I15" s="40">
        <f>SUM(I16:I17)</f>
        <v>0</v>
      </c>
      <c r="J15" s="31"/>
      <c r="K15" s="41"/>
    </row>
    <row r="16" spans="1:11" ht="33.75">
      <c r="A16" s="24">
        <v>4</v>
      </c>
      <c r="B16" s="27"/>
      <c r="C16" s="5"/>
      <c r="D16" s="5">
        <v>6050</v>
      </c>
      <c r="E16" s="42" t="s">
        <v>84</v>
      </c>
      <c r="F16" s="43">
        <v>0</v>
      </c>
      <c r="G16" s="43">
        <v>0</v>
      </c>
      <c r="H16" s="43"/>
      <c r="I16" s="44"/>
      <c r="J16" s="44"/>
      <c r="K16" s="32" t="s">
        <v>59</v>
      </c>
    </row>
    <row r="17" spans="1:11" ht="12.75">
      <c r="A17" s="24">
        <v>5</v>
      </c>
      <c r="B17" s="27"/>
      <c r="C17" s="5"/>
      <c r="D17" s="5">
        <v>6050</v>
      </c>
      <c r="E17" s="42" t="s">
        <v>106</v>
      </c>
      <c r="F17" s="43">
        <v>50000</v>
      </c>
      <c r="G17" s="43">
        <v>50000</v>
      </c>
      <c r="H17" s="43"/>
      <c r="I17" s="44"/>
      <c r="J17" s="44"/>
      <c r="K17" s="32"/>
    </row>
    <row r="18" spans="1:11" ht="12.75">
      <c r="A18" s="24"/>
      <c r="B18" s="5"/>
      <c r="C18" s="31">
        <v>60013</v>
      </c>
      <c r="D18" s="31"/>
      <c r="E18" s="45" t="s">
        <v>64</v>
      </c>
      <c r="F18" s="6">
        <f>SUM(F19:F20)</f>
        <v>382500</v>
      </c>
      <c r="G18" s="6">
        <f>SUM(G19:G20)</f>
        <v>276000</v>
      </c>
      <c r="H18" s="6">
        <f>SUM(H19:H20)</f>
        <v>0</v>
      </c>
      <c r="I18" s="6">
        <f>SUM(I19:I20)</f>
        <v>106500</v>
      </c>
      <c r="J18" s="5"/>
      <c r="K18" s="32"/>
    </row>
    <row r="19" spans="1:11" ht="22.5">
      <c r="A19" s="24">
        <v>6</v>
      </c>
      <c r="B19" s="5"/>
      <c r="C19" s="5"/>
      <c r="D19" s="5">
        <v>6050</v>
      </c>
      <c r="E19" s="34" t="s">
        <v>109</v>
      </c>
      <c r="F19" s="7">
        <v>276000</v>
      </c>
      <c r="G19" s="7">
        <v>276000</v>
      </c>
      <c r="H19" s="7"/>
      <c r="I19" s="5"/>
      <c r="J19" s="5"/>
      <c r="K19" s="32" t="s">
        <v>59</v>
      </c>
    </row>
    <row r="20" spans="1:11" ht="22.5">
      <c r="A20" s="24">
        <v>7</v>
      </c>
      <c r="B20" s="5"/>
      <c r="C20" s="5"/>
      <c r="D20" s="5">
        <v>6053</v>
      </c>
      <c r="E20" s="34" t="s">
        <v>109</v>
      </c>
      <c r="F20" s="7">
        <v>106500</v>
      </c>
      <c r="G20" s="7">
        <v>0</v>
      </c>
      <c r="H20" s="7"/>
      <c r="I20" s="7">
        <v>106500</v>
      </c>
      <c r="J20" s="5"/>
      <c r="K20" s="32" t="s">
        <v>59</v>
      </c>
    </row>
    <row r="21" spans="1:11" ht="12.75">
      <c r="A21" s="24"/>
      <c r="B21" s="5"/>
      <c r="C21" s="31">
        <v>60016</v>
      </c>
      <c r="D21" s="31"/>
      <c r="E21" s="31" t="s">
        <v>63</v>
      </c>
      <c r="F21" s="6">
        <f>SUM(F22:F31)</f>
        <v>671230</v>
      </c>
      <c r="G21" s="6">
        <f>SUM(G22:G31)</f>
        <v>601230</v>
      </c>
      <c r="H21" s="6">
        <f>SUM(H22:H31)</f>
        <v>0</v>
      </c>
      <c r="I21" s="6">
        <f>SUM(I22:I31)</f>
        <v>70000</v>
      </c>
      <c r="J21" s="5"/>
      <c r="K21" s="32"/>
    </row>
    <row r="22" spans="1:11" ht="12.75">
      <c r="A22" s="24">
        <v>8</v>
      </c>
      <c r="B22" s="5"/>
      <c r="C22" s="5"/>
      <c r="D22" s="5">
        <v>6050</v>
      </c>
      <c r="E22" s="32" t="s">
        <v>28</v>
      </c>
      <c r="F22" s="7">
        <v>0</v>
      </c>
      <c r="G22" s="7">
        <v>0</v>
      </c>
      <c r="H22" s="5"/>
      <c r="I22" s="5"/>
      <c r="J22" s="5"/>
      <c r="K22" s="32"/>
    </row>
    <row r="23" spans="1:11" ht="12.75">
      <c r="A23" s="24">
        <v>9</v>
      </c>
      <c r="B23" s="5"/>
      <c r="C23" s="5"/>
      <c r="D23" s="5">
        <v>6050</v>
      </c>
      <c r="E23" s="32" t="s">
        <v>29</v>
      </c>
      <c r="F23" s="7">
        <v>140000</v>
      </c>
      <c r="G23" s="7">
        <v>140000</v>
      </c>
      <c r="H23" s="5"/>
      <c r="I23" s="5"/>
      <c r="J23" s="5"/>
      <c r="K23" s="32" t="s">
        <v>59</v>
      </c>
    </row>
    <row r="24" spans="1:11" ht="12.75">
      <c r="A24" s="24">
        <v>10</v>
      </c>
      <c r="B24" s="5"/>
      <c r="C24" s="5"/>
      <c r="D24" s="5">
        <v>6050</v>
      </c>
      <c r="E24" s="32" t="s">
        <v>30</v>
      </c>
      <c r="F24" s="7">
        <v>52380</v>
      </c>
      <c r="G24" s="7">
        <v>52380</v>
      </c>
      <c r="H24" s="5"/>
      <c r="I24" s="5"/>
      <c r="J24" s="5"/>
      <c r="K24" s="32" t="s">
        <v>59</v>
      </c>
    </row>
    <row r="25" spans="1:11" ht="12.75">
      <c r="A25" s="24">
        <v>11</v>
      </c>
      <c r="B25" s="5"/>
      <c r="C25" s="5"/>
      <c r="D25" s="5">
        <v>6050</v>
      </c>
      <c r="E25" s="34" t="s">
        <v>31</v>
      </c>
      <c r="F25" s="7">
        <v>0</v>
      </c>
      <c r="G25" s="7">
        <v>0</v>
      </c>
      <c r="H25" s="5"/>
      <c r="I25" s="5"/>
      <c r="J25" s="5"/>
      <c r="K25" s="32"/>
    </row>
    <row r="26" spans="1:11" ht="22.5">
      <c r="A26" s="24">
        <v>12</v>
      </c>
      <c r="B26" s="5"/>
      <c r="C26" s="5"/>
      <c r="D26" s="5">
        <v>6050</v>
      </c>
      <c r="E26" s="34" t="s">
        <v>85</v>
      </c>
      <c r="F26" s="46">
        <v>51850</v>
      </c>
      <c r="G26" s="47">
        <v>51850</v>
      </c>
      <c r="H26" s="5"/>
      <c r="I26" s="5"/>
      <c r="J26" s="5"/>
      <c r="K26" s="32" t="s">
        <v>59</v>
      </c>
    </row>
    <row r="27" spans="1:11" ht="12.75">
      <c r="A27" s="24">
        <v>13</v>
      </c>
      <c r="B27" s="5"/>
      <c r="C27" s="5"/>
      <c r="D27" s="5">
        <v>6050</v>
      </c>
      <c r="E27" s="32" t="s">
        <v>32</v>
      </c>
      <c r="F27" s="7">
        <v>8000</v>
      </c>
      <c r="G27" s="7">
        <v>8000</v>
      </c>
      <c r="H27" s="5"/>
      <c r="I27" s="5"/>
      <c r="J27" s="5"/>
      <c r="K27" s="32" t="s">
        <v>59</v>
      </c>
    </row>
    <row r="28" spans="1:11" ht="12.75">
      <c r="A28" s="24">
        <v>14</v>
      </c>
      <c r="B28" s="5"/>
      <c r="C28" s="5"/>
      <c r="D28" s="5">
        <v>6050</v>
      </c>
      <c r="E28" s="32" t="s">
        <v>33</v>
      </c>
      <c r="F28" s="7">
        <v>0</v>
      </c>
      <c r="G28" s="7">
        <v>0</v>
      </c>
      <c r="H28" s="5"/>
      <c r="I28" s="5"/>
      <c r="J28" s="5"/>
      <c r="K28" s="32"/>
    </row>
    <row r="29" spans="1:11" ht="33.75">
      <c r="A29" s="24">
        <v>15</v>
      </c>
      <c r="B29" s="5"/>
      <c r="C29" s="5"/>
      <c r="D29" s="5">
        <v>6050</v>
      </c>
      <c r="E29" s="34" t="s">
        <v>95</v>
      </c>
      <c r="F29" s="7">
        <v>139900</v>
      </c>
      <c r="G29" s="7">
        <v>69900</v>
      </c>
      <c r="H29" s="5"/>
      <c r="I29" s="7">
        <v>70000</v>
      </c>
      <c r="J29" s="5"/>
      <c r="K29" s="32" t="s">
        <v>59</v>
      </c>
    </row>
    <row r="30" spans="1:11" ht="33.75">
      <c r="A30" s="24">
        <v>16</v>
      </c>
      <c r="B30" s="5"/>
      <c r="C30" s="5"/>
      <c r="D30" s="5">
        <v>6050</v>
      </c>
      <c r="E30" s="34" t="s">
        <v>96</v>
      </c>
      <c r="F30" s="7">
        <v>272600</v>
      </c>
      <c r="G30" s="7">
        <v>272600</v>
      </c>
      <c r="H30" s="5"/>
      <c r="I30" s="5"/>
      <c r="J30" s="5"/>
      <c r="K30" s="32" t="s">
        <v>59</v>
      </c>
    </row>
    <row r="31" spans="1:11" ht="22.5">
      <c r="A31" s="24">
        <v>17</v>
      </c>
      <c r="B31" s="5"/>
      <c r="C31" s="5"/>
      <c r="D31" s="5">
        <v>6050</v>
      </c>
      <c r="E31" s="34" t="s">
        <v>34</v>
      </c>
      <c r="F31" s="7">
        <v>6500</v>
      </c>
      <c r="G31" s="7">
        <v>6500</v>
      </c>
      <c r="H31" s="5"/>
      <c r="I31" s="5"/>
      <c r="J31" s="5"/>
      <c r="K31" s="32" t="s">
        <v>59</v>
      </c>
    </row>
    <row r="32" spans="1:11" ht="12.75">
      <c r="A32" s="24"/>
      <c r="B32" s="5"/>
      <c r="C32" s="5"/>
      <c r="D32" s="5"/>
      <c r="E32" s="49"/>
      <c r="F32" s="50"/>
      <c r="G32" s="7"/>
      <c r="H32" s="5"/>
      <c r="I32" s="5"/>
      <c r="J32" s="5"/>
      <c r="K32" s="32"/>
    </row>
    <row r="33" spans="1:11" ht="12.75">
      <c r="A33" s="24"/>
      <c r="B33" s="27">
        <v>700</v>
      </c>
      <c r="C33" s="5"/>
      <c r="D33" s="5"/>
      <c r="E33" s="49" t="s">
        <v>67</v>
      </c>
      <c r="F33" s="37">
        <f>SUM(F34)</f>
        <v>123000</v>
      </c>
      <c r="G33" s="37">
        <f>SUM(G34)</f>
        <v>123000</v>
      </c>
      <c r="H33" s="37">
        <f>SUM(H34)</f>
        <v>0</v>
      </c>
      <c r="I33" s="37">
        <f>SUM(I34)</f>
        <v>0</v>
      </c>
      <c r="J33" s="5"/>
      <c r="K33" s="32"/>
    </row>
    <row r="34" spans="1:11" ht="12.75">
      <c r="A34" s="24"/>
      <c r="B34" s="5"/>
      <c r="C34" s="31">
        <v>70005</v>
      </c>
      <c r="D34" s="51"/>
      <c r="E34" s="52" t="s">
        <v>68</v>
      </c>
      <c r="F34" s="40">
        <f>SUM(F35:F39)</f>
        <v>123000</v>
      </c>
      <c r="G34" s="40">
        <f>SUM(G35:G39)</f>
        <v>123000</v>
      </c>
      <c r="H34" s="40">
        <f>SUM(H35:H39)</f>
        <v>0</v>
      </c>
      <c r="I34" s="40">
        <f>SUM(I35:I39)</f>
        <v>0</v>
      </c>
      <c r="J34" s="5"/>
      <c r="K34" s="32"/>
    </row>
    <row r="35" spans="1:11" ht="12.75">
      <c r="A35" s="24">
        <v>18</v>
      </c>
      <c r="B35" s="5"/>
      <c r="C35" s="5"/>
      <c r="D35" s="5">
        <v>6050</v>
      </c>
      <c r="E35" s="32" t="s">
        <v>35</v>
      </c>
      <c r="F35" s="7">
        <v>18000</v>
      </c>
      <c r="G35" s="7">
        <v>18000</v>
      </c>
      <c r="H35" s="5"/>
      <c r="I35" s="5"/>
      <c r="J35" s="5"/>
      <c r="K35" s="32" t="s">
        <v>59</v>
      </c>
    </row>
    <row r="36" spans="1:11" ht="22.5">
      <c r="A36" s="24">
        <v>19</v>
      </c>
      <c r="B36" s="5"/>
      <c r="C36" s="5"/>
      <c r="D36" s="5">
        <v>6060</v>
      </c>
      <c r="E36" s="34" t="s">
        <v>36</v>
      </c>
      <c r="F36" s="7">
        <v>15000</v>
      </c>
      <c r="G36" s="7">
        <v>15000</v>
      </c>
      <c r="H36" s="5"/>
      <c r="I36" s="5"/>
      <c r="J36" s="5"/>
      <c r="K36" s="32" t="s">
        <v>59</v>
      </c>
    </row>
    <row r="37" spans="1:11" ht="12.75">
      <c r="A37" s="24">
        <v>20</v>
      </c>
      <c r="B37" s="5"/>
      <c r="C37" s="5"/>
      <c r="D37" s="5">
        <v>6060</v>
      </c>
      <c r="E37" s="32" t="s">
        <v>37</v>
      </c>
      <c r="F37" s="7">
        <v>8000</v>
      </c>
      <c r="G37" s="7">
        <v>8000</v>
      </c>
      <c r="H37" s="5"/>
      <c r="I37" s="5"/>
      <c r="J37" s="5"/>
      <c r="K37" s="32" t="s">
        <v>59</v>
      </c>
    </row>
    <row r="38" spans="1:11" ht="12.75">
      <c r="A38" s="24">
        <v>21</v>
      </c>
      <c r="B38" s="5"/>
      <c r="C38" s="5"/>
      <c r="D38" s="5">
        <v>6060</v>
      </c>
      <c r="E38" s="32" t="s">
        <v>38</v>
      </c>
      <c r="F38" s="7">
        <v>20000</v>
      </c>
      <c r="G38" s="7">
        <v>20000</v>
      </c>
      <c r="H38" s="5"/>
      <c r="I38" s="5"/>
      <c r="J38" s="5"/>
      <c r="K38" s="32" t="s">
        <v>59</v>
      </c>
    </row>
    <row r="39" spans="1:11" ht="12.75">
      <c r="A39" s="24">
        <v>22</v>
      </c>
      <c r="B39" s="5"/>
      <c r="C39" s="5"/>
      <c r="D39" s="5">
        <v>6060</v>
      </c>
      <c r="E39" s="32" t="s">
        <v>39</v>
      </c>
      <c r="F39" s="7">
        <v>62000</v>
      </c>
      <c r="G39" s="7">
        <v>62000</v>
      </c>
      <c r="H39" s="5"/>
      <c r="I39" s="5"/>
      <c r="J39" s="5"/>
      <c r="K39" s="32" t="s">
        <v>59</v>
      </c>
    </row>
    <row r="40" spans="1:11" ht="12.75">
      <c r="A40" s="24"/>
      <c r="B40" s="5"/>
      <c r="C40" s="5"/>
      <c r="D40" s="5"/>
      <c r="E40" s="49"/>
      <c r="F40" s="50"/>
      <c r="G40" s="7"/>
      <c r="H40" s="5"/>
      <c r="I40" s="5"/>
      <c r="J40" s="5"/>
      <c r="K40" s="32"/>
    </row>
    <row r="41" spans="1:11" ht="12.75">
      <c r="A41" s="24"/>
      <c r="B41" s="27">
        <v>750</v>
      </c>
      <c r="C41" s="5"/>
      <c r="D41" s="5"/>
      <c r="E41" s="49" t="s">
        <v>69</v>
      </c>
      <c r="F41" s="37">
        <f>SUM(F42)</f>
        <v>32156</v>
      </c>
      <c r="G41" s="37">
        <f>SUM(G42)</f>
        <v>32156</v>
      </c>
      <c r="H41" s="37">
        <f>SUM(H42)</f>
        <v>0</v>
      </c>
      <c r="I41" s="37">
        <f>SUM(I42)</f>
        <v>0</v>
      </c>
      <c r="J41" s="5"/>
      <c r="K41" s="32"/>
    </row>
    <row r="42" spans="1:11" ht="12.75">
      <c r="A42" s="24"/>
      <c r="B42" s="5"/>
      <c r="C42" s="31">
        <v>75023</v>
      </c>
      <c r="D42" s="51"/>
      <c r="E42" s="52" t="s">
        <v>70</v>
      </c>
      <c r="F42" s="40">
        <f>SUM(F43:F46)</f>
        <v>32156</v>
      </c>
      <c r="G42" s="40">
        <f>SUM(G43:G46)</f>
        <v>32156</v>
      </c>
      <c r="H42" s="40">
        <f>SUM(H43:H46)</f>
        <v>0</v>
      </c>
      <c r="I42" s="40">
        <f>SUM(I43:I46)</f>
        <v>0</v>
      </c>
      <c r="J42" s="5"/>
      <c r="K42" s="32"/>
    </row>
    <row r="43" spans="1:11" ht="12.75">
      <c r="A43" s="24">
        <v>23</v>
      </c>
      <c r="B43" s="5"/>
      <c r="C43" s="5"/>
      <c r="D43" s="5">
        <v>6050</v>
      </c>
      <c r="E43" s="34" t="s">
        <v>40</v>
      </c>
      <c r="F43" s="7">
        <v>0</v>
      </c>
      <c r="G43" s="7">
        <v>0</v>
      </c>
      <c r="H43" s="5"/>
      <c r="I43" s="5"/>
      <c r="J43" s="5"/>
      <c r="K43" s="32" t="s">
        <v>59</v>
      </c>
    </row>
    <row r="44" spans="1:11" ht="12.75">
      <c r="A44" s="24">
        <v>24</v>
      </c>
      <c r="B44" s="5"/>
      <c r="C44" s="5"/>
      <c r="D44" s="5">
        <v>6060</v>
      </c>
      <c r="E44" s="32" t="s">
        <v>41</v>
      </c>
      <c r="F44" s="7">
        <v>0</v>
      </c>
      <c r="G44" s="7">
        <v>0</v>
      </c>
      <c r="H44" s="5"/>
      <c r="I44" s="5"/>
      <c r="J44" s="5"/>
      <c r="K44" s="32" t="s">
        <v>59</v>
      </c>
    </row>
    <row r="45" spans="1:11" ht="12.75">
      <c r="A45" s="24">
        <v>25</v>
      </c>
      <c r="B45" s="5"/>
      <c r="C45" s="5"/>
      <c r="D45" s="5">
        <v>6060</v>
      </c>
      <c r="E45" s="32" t="s">
        <v>105</v>
      </c>
      <c r="F45" s="7">
        <v>32156</v>
      </c>
      <c r="G45" s="7">
        <v>32156</v>
      </c>
      <c r="H45" s="5"/>
      <c r="I45" s="5"/>
      <c r="J45" s="5"/>
      <c r="K45" s="32" t="s">
        <v>59</v>
      </c>
    </row>
    <row r="46" spans="1:11" ht="12.75">
      <c r="A46" s="24"/>
      <c r="B46" s="5"/>
      <c r="C46" s="5"/>
      <c r="D46" s="5"/>
      <c r="E46" s="53"/>
      <c r="F46" s="7"/>
      <c r="G46" s="7"/>
      <c r="H46" s="5"/>
      <c r="I46" s="5"/>
      <c r="J46" s="5"/>
      <c r="K46" s="32"/>
    </row>
    <row r="47" spans="1:11" ht="22.5">
      <c r="A47" s="24"/>
      <c r="B47" s="27">
        <v>754</v>
      </c>
      <c r="C47" s="27"/>
      <c r="D47" s="5"/>
      <c r="E47" s="54" t="s">
        <v>113</v>
      </c>
      <c r="F47" s="4">
        <f>F48</f>
        <v>45412</v>
      </c>
      <c r="G47" s="4">
        <f>G48</f>
        <v>8490</v>
      </c>
      <c r="H47" s="4">
        <f>H48</f>
        <v>0</v>
      </c>
      <c r="I47" s="4">
        <f>I48</f>
        <v>36922</v>
      </c>
      <c r="J47" s="5"/>
      <c r="K47" s="32" t="s">
        <v>59</v>
      </c>
    </row>
    <row r="48" spans="1:11" ht="12.75">
      <c r="A48" s="24"/>
      <c r="B48" s="27"/>
      <c r="C48" s="27">
        <v>75412</v>
      </c>
      <c r="D48" s="5"/>
      <c r="E48" s="55" t="s">
        <v>114</v>
      </c>
      <c r="F48" s="6">
        <f>F51+F50+F49</f>
        <v>45412</v>
      </c>
      <c r="G48" s="6">
        <f>G51+G50+G49</f>
        <v>8490</v>
      </c>
      <c r="H48" s="6">
        <f>H51+H50+H49</f>
        <v>0</v>
      </c>
      <c r="I48" s="6">
        <f>I51+I50+I49</f>
        <v>36922</v>
      </c>
      <c r="J48" s="5"/>
      <c r="K48" s="32" t="s">
        <v>59</v>
      </c>
    </row>
    <row r="49" spans="1:11" ht="12.75">
      <c r="A49" s="24">
        <v>26</v>
      </c>
      <c r="B49" s="5"/>
      <c r="C49" s="5"/>
      <c r="D49" s="5">
        <v>6050</v>
      </c>
      <c r="E49" s="53" t="s">
        <v>111</v>
      </c>
      <c r="F49" s="7">
        <v>25000</v>
      </c>
      <c r="G49" s="5">
        <v>3000</v>
      </c>
      <c r="H49" s="5"/>
      <c r="I49" s="7">
        <v>22000</v>
      </c>
      <c r="J49" s="5"/>
      <c r="K49" s="32" t="s">
        <v>59</v>
      </c>
    </row>
    <row r="50" spans="1:11" ht="22.5">
      <c r="A50" s="24">
        <v>27</v>
      </c>
      <c r="B50" s="5"/>
      <c r="C50" s="5"/>
      <c r="D50" s="5">
        <v>6050</v>
      </c>
      <c r="E50" s="56" t="s">
        <v>112</v>
      </c>
      <c r="F50" s="7">
        <v>15490</v>
      </c>
      <c r="G50" s="5">
        <v>5490</v>
      </c>
      <c r="H50" s="5"/>
      <c r="I50" s="7">
        <v>10000</v>
      </c>
      <c r="J50" s="5"/>
      <c r="K50" s="32" t="s">
        <v>59</v>
      </c>
    </row>
    <row r="51" spans="1:11" ht="23.25" customHeight="1">
      <c r="A51" s="24">
        <v>28</v>
      </c>
      <c r="B51" s="5"/>
      <c r="C51" s="5"/>
      <c r="D51" s="5">
        <v>6060</v>
      </c>
      <c r="E51" s="53" t="s">
        <v>110</v>
      </c>
      <c r="F51" s="7">
        <v>4922</v>
      </c>
      <c r="G51" s="5">
        <v>0</v>
      </c>
      <c r="H51" s="5"/>
      <c r="I51" s="7">
        <v>4922</v>
      </c>
      <c r="J51" s="5"/>
      <c r="K51" s="32" t="s">
        <v>59</v>
      </c>
    </row>
    <row r="52" spans="1:11" ht="15.75">
      <c r="A52" s="24"/>
      <c r="B52" s="27">
        <v>851</v>
      </c>
      <c r="C52" s="27"/>
      <c r="D52" s="27"/>
      <c r="E52" s="57"/>
      <c r="F52" s="4">
        <f>SUM(F53)</f>
        <v>47000</v>
      </c>
      <c r="G52" s="4">
        <f>SUM(G53)</f>
        <v>47000</v>
      </c>
      <c r="H52" s="4">
        <f>SUM(H53)</f>
        <v>0</v>
      </c>
      <c r="I52" s="4">
        <f>SUM(I53)</f>
        <v>0</v>
      </c>
      <c r="J52" s="5"/>
      <c r="K52" s="32"/>
    </row>
    <row r="53" spans="1:11" s="60" customFormat="1" ht="12.75">
      <c r="A53" s="58"/>
      <c r="B53" s="51"/>
      <c r="C53" s="31">
        <v>85154</v>
      </c>
      <c r="D53" s="51"/>
      <c r="E53" s="52" t="s">
        <v>72</v>
      </c>
      <c r="F53" s="40">
        <f>SUM(F54:F55)</f>
        <v>47000</v>
      </c>
      <c r="G53" s="40">
        <f>SUM(G54:G55)</f>
        <v>47000</v>
      </c>
      <c r="H53" s="40">
        <f>SUM(H54:H55)</f>
        <v>0</v>
      </c>
      <c r="I53" s="40">
        <f>SUM(I54:I55)</f>
        <v>0</v>
      </c>
      <c r="J53" s="51"/>
      <c r="K53" s="59"/>
    </row>
    <row r="54" spans="1:11" ht="12.75">
      <c r="A54" s="24">
        <v>29</v>
      </c>
      <c r="B54" s="5"/>
      <c r="C54" s="5"/>
      <c r="D54" s="5">
        <v>6050</v>
      </c>
      <c r="E54" s="32" t="s">
        <v>42</v>
      </c>
      <c r="F54" s="7">
        <v>43000</v>
      </c>
      <c r="G54" s="7">
        <v>43000</v>
      </c>
      <c r="H54" s="5"/>
      <c r="I54" s="5"/>
      <c r="J54" s="5"/>
      <c r="K54" s="32" t="s">
        <v>59</v>
      </c>
    </row>
    <row r="55" spans="1:11" ht="12.75">
      <c r="A55" s="24">
        <v>30</v>
      </c>
      <c r="B55" s="5"/>
      <c r="C55" s="5"/>
      <c r="D55" s="5">
        <v>6060</v>
      </c>
      <c r="E55" s="32" t="s">
        <v>43</v>
      </c>
      <c r="F55" s="7">
        <v>4000</v>
      </c>
      <c r="G55" s="7">
        <v>4000</v>
      </c>
      <c r="H55" s="5"/>
      <c r="I55" s="5"/>
      <c r="J55" s="5"/>
      <c r="K55" s="32" t="s">
        <v>59</v>
      </c>
    </row>
    <row r="56" spans="1:11" ht="12.75">
      <c r="A56" s="24"/>
      <c r="B56" s="5"/>
      <c r="C56" s="5"/>
      <c r="D56" s="5"/>
      <c r="E56" s="5"/>
      <c r="F56" s="7"/>
      <c r="G56" s="7"/>
      <c r="H56" s="5"/>
      <c r="I56" s="5"/>
      <c r="J56" s="5"/>
      <c r="K56" s="32"/>
    </row>
    <row r="57" spans="1:11" ht="12.75">
      <c r="A57" s="24"/>
      <c r="B57" s="27">
        <v>900</v>
      </c>
      <c r="C57" s="27"/>
      <c r="D57" s="27"/>
      <c r="E57" s="52" t="s">
        <v>73</v>
      </c>
      <c r="F57" s="4">
        <f>SUM(F58,F60,F63,F66,F69)</f>
        <v>187370</v>
      </c>
      <c r="G57" s="4">
        <f>SUM(G58,G60,G63,G66,G69)</f>
        <v>187370</v>
      </c>
      <c r="H57" s="4">
        <f>SUM(H58,H60,H63,H66,H69)</f>
        <v>0</v>
      </c>
      <c r="I57" s="4">
        <f>SUM(I58,I60,I63,I66,I69)</f>
        <v>0</v>
      </c>
      <c r="J57" s="27"/>
      <c r="K57" s="61"/>
    </row>
    <row r="58" spans="1:11" ht="12.75">
      <c r="A58" s="24"/>
      <c r="B58" s="5"/>
      <c r="C58" s="31">
        <v>90001</v>
      </c>
      <c r="D58" s="31"/>
      <c r="E58" s="52" t="s">
        <v>74</v>
      </c>
      <c r="F58" s="40">
        <f>SUM(F59)</f>
        <v>103120</v>
      </c>
      <c r="G58" s="40">
        <f>SUM(G59)</f>
        <v>103120</v>
      </c>
      <c r="H58" s="40">
        <f>SUM(H59)</f>
        <v>0</v>
      </c>
      <c r="I58" s="40">
        <f>SUM(I59)</f>
        <v>0</v>
      </c>
      <c r="J58" s="31"/>
      <c r="K58" s="41"/>
    </row>
    <row r="59" spans="1:11" ht="22.5">
      <c r="A59" s="24">
        <v>31</v>
      </c>
      <c r="B59" s="5"/>
      <c r="C59" s="5"/>
      <c r="D59" s="5">
        <v>6050</v>
      </c>
      <c r="E59" s="34" t="s">
        <v>44</v>
      </c>
      <c r="F59" s="7">
        <v>103120</v>
      </c>
      <c r="G59" s="7">
        <v>103120</v>
      </c>
      <c r="H59" s="5"/>
      <c r="I59" s="5"/>
      <c r="J59" s="5"/>
      <c r="K59" s="32" t="s">
        <v>59</v>
      </c>
    </row>
    <row r="60" spans="1:11" s="48" customFormat="1" ht="21.75">
      <c r="A60" s="38"/>
      <c r="B60" s="31"/>
      <c r="C60" s="31">
        <v>90005</v>
      </c>
      <c r="D60" s="31"/>
      <c r="E60" s="45" t="s">
        <v>77</v>
      </c>
      <c r="F60" s="6">
        <f>SUM(F61:F62)</f>
        <v>900</v>
      </c>
      <c r="G60" s="6">
        <f>SUM(G61:G62)</f>
        <v>900</v>
      </c>
      <c r="H60" s="6">
        <f>SUM(H61:H62)</f>
        <v>0</v>
      </c>
      <c r="I60" s="6">
        <f>SUM(I61:I62)</f>
        <v>0</v>
      </c>
      <c r="J60" s="31"/>
      <c r="K60" s="41"/>
    </row>
    <row r="61" spans="1:11" ht="33.75">
      <c r="A61" s="24">
        <v>32</v>
      </c>
      <c r="B61" s="5"/>
      <c r="C61" s="5"/>
      <c r="D61" s="5">
        <v>6050</v>
      </c>
      <c r="E61" s="34" t="s">
        <v>107</v>
      </c>
      <c r="F61" s="7">
        <f>G61+H61</f>
        <v>400</v>
      </c>
      <c r="G61" s="7">
        <v>400</v>
      </c>
      <c r="H61" s="62">
        <v>0</v>
      </c>
      <c r="I61" s="5"/>
      <c r="J61" s="5"/>
      <c r="K61" s="32" t="s">
        <v>59</v>
      </c>
    </row>
    <row r="62" spans="1:11" ht="22.5">
      <c r="A62" s="24">
        <v>33</v>
      </c>
      <c r="B62" s="5"/>
      <c r="C62" s="5"/>
      <c r="D62" s="5">
        <v>6050</v>
      </c>
      <c r="E62" s="34" t="s">
        <v>108</v>
      </c>
      <c r="F62" s="7">
        <f>G62+H62</f>
        <v>500</v>
      </c>
      <c r="G62" s="7">
        <v>500</v>
      </c>
      <c r="H62" s="62">
        <v>0</v>
      </c>
      <c r="I62" s="5"/>
      <c r="J62" s="5"/>
      <c r="K62" s="32" t="s">
        <v>59</v>
      </c>
    </row>
    <row r="63" spans="1:11" s="48" customFormat="1" ht="12.75">
      <c r="A63" s="38"/>
      <c r="B63" s="31"/>
      <c r="C63" s="31">
        <v>90015</v>
      </c>
      <c r="D63" s="31"/>
      <c r="E63" s="45" t="s">
        <v>75</v>
      </c>
      <c r="F63" s="6">
        <f>SUM(F64:F65)</f>
        <v>63350</v>
      </c>
      <c r="G63" s="6">
        <f>SUM(G64:G65)</f>
        <v>63350</v>
      </c>
      <c r="H63" s="6">
        <f>SUM(H64:H65)</f>
        <v>0</v>
      </c>
      <c r="I63" s="6">
        <f>SUM(I64:I65)</f>
        <v>0</v>
      </c>
      <c r="J63" s="31"/>
      <c r="K63" s="41"/>
    </row>
    <row r="64" spans="1:11" ht="12.75">
      <c r="A64" s="24">
        <v>34</v>
      </c>
      <c r="B64" s="5"/>
      <c r="C64" s="5"/>
      <c r="D64" s="5">
        <v>6050</v>
      </c>
      <c r="E64" s="32" t="s">
        <v>45</v>
      </c>
      <c r="F64" s="7">
        <v>45400</v>
      </c>
      <c r="G64" s="7">
        <v>45400</v>
      </c>
      <c r="H64" s="5"/>
      <c r="I64" s="5"/>
      <c r="J64" s="5"/>
      <c r="K64" s="32" t="s">
        <v>59</v>
      </c>
    </row>
    <row r="65" spans="1:11" ht="12.75">
      <c r="A65" s="24">
        <v>35</v>
      </c>
      <c r="B65" s="5"/>
      <c r="C65" s="5"/>
      <c r="D65" s="5">
        <v>6050</v>
      </c>
      <c r="E65" s="32" t="s">
        <v>104</v>
      </c>
      <c r="F65" s="7">
        <v>17950</v>
      </c>
      <c r="G65" s="7">
        <v>17950</v>
      </c>
      <c r="H65" s="5"/>
      <c r="I65" s="5"/>
      <c r="J65" s="5"/>
      <c r="K65" s="32" t="s">
        <v>59</v>
      </c>
    </row>
    <row r="66" spans="1:11" ht="12.75">
      <c r="A66" s="24"/>
      <c r="B66" s="5"/>
      <c r="C66" s="27">
        <v>90017</v>
      </c>
      <c r="D66" s="5"/>
      <c r="E66" s="61" t="s">
        <v>80</v>
      </c>
      <c r="F66" s="4">
        <f>F67</f>
        <v>20000</v>
      </c>
      <c r="G66" s="4">
        <f>G67</f>
        <v>20000</v>
      </c>
      <c r="H66" s="4">
        <f>H67</f>
        <v>0</v>
      </c>
      <c r="I66" s="4">
        <f>I67</f>
        <v>0</v>
      </c>
      <c r="J66" s="5"/>
      <c r="K66" s="32"/>
    </row>
    <row r="67" spans="1:11" ht="26.25" customHeight="1">
      <c r="A67" s="24">
        <v>36</v>
      </c>
      <c r="B67" s="5"/>
      <c r="C67" s="5"/>
      <c r="D67" s="5">
        <v>6050</v>
      </c>
      <c r="E67" s="34" t="s">
        <v>115</v>
      </c>
      <c r="F67" s="7">
        <v>20000</v>
      </c>
      <c r="G67" s="7">
        <v>20000</v>
      </c>
      <c r="H67" s="5"/>
      <c r="I67" s="5"/>
      <c r="J67" s="5"/>
      <c r="K67" s="32" t="s">
        <v>59</v>
      </c>
    </row>
    <row r="68" spans="1:11" ht="12.75">
      <c r="A68" s="24"/>
      <c r="B68" s="5"/>
      <c r="C68" s="5"/>
      <c r="D68" s="5"/>
      <c r="E68" s="32"/>
      <c r="F68" s="7"/>
      <c r="G68" s="7"/>
      <c r="H68" s="5"/>
      <c r="I68" s="5"/>
      <c r="J68" s="5"/>
      <c r="K68" s="32"/>
    </row>
    <row r="69" spans="1:11" s="48" customFormat="1" ht="12.75">
      <c r="A69" s="38"/>
      <c r="B69" s="31"/>
      <c r="C69" s="31">
        <v>90095</v>
      </c>
      <c r="D69" s="31"/>
      <c r="E69" s="31" t="s">
        <v>76</v>
      </c>
      <c r="F69" s="6">
        <f>SUM(F70:F70)</f>
        <v>0</v>
      </c>
      <c r="G69" s="6">
        <f>SUM(G70:G70)</f>
        <v>0</v>
      </c>
      <c r="H69" s="31"/>
      <c r="I69" s="31"/>
      <c r="J69" s="31"/>
      <c r="K69" s="41"/>
    </row>
    <row r="70" spans="1:11" ht="12.75">
      <c r="A70" s="24">
        <v>37</v>
      </c>
      <c r="B70" s="5"/>
      <c r="C70" s="5"/>
      <c r="D70" s="5">
        <v>6050</v>
      </c>
      <c r="E70" s="32" t="s">
        <v>46</v>
      </c>
      <c r="F70" s="7">
        <v>0</v>
      </c>
      <c r="G70" s="7">
        <v>0</v>
      </c>
      <c r="H70" s="5"/>
      <c r="I70" s="5"/>
      <c r="J70" s="5"/>
      <c r="K70" s="32" t="s">
        <v>59</v>
      </c>
    </row>
    <row r="71" spans="1:11" ht="12.75">
      <c r="A71" s="24"/>
      <c r="B71" s="27">
        <v>926</v>
      </c>
      <c r="C71" s="5"/>
      <c r="D71" s="5"/>
      <c r="E71" s="52" t="s">
        <v>101</v>
      </c>
      <c r="F71" s="37">
        <f aca="true" t="shared" si="0" ref="F71:I72">SUM(F72)</f>
        <v>30000</v>
      </c>
      <c r="G71" s="37">
        <f t="shared" si="0"/>
        <v>0</v>
      </c>
      <c r="H71" s="37">
        <f t="shared" si="0"/>
        <v>0</v>
      </c>
      <c r="I71" s="37">
        <f t="shared" si="0"/>
        <v>30000</v>
      </c>
      <c r="J71" s="5"/>
      <c r="K71" s="32"/>
    </row>
    <row r="72" spans="1:11" ht="12.75">
      <c r="A72" s="24"/>
      <c r="B72" s="5"/>
      <c r="C72" s="31">
        <v>92601</v>
      </c>
      <c r="D72" s="5"/>
      <c r="E72" s="63" t="s">
        <v>102</v>
      </c>
      <c r="F72" s="37">
        <f t="shared" si="0"/>
        <v>30000</v>
      </c>
      <c r="G72" s="37">
        <f t="shared" si="0"/>
        <v>0</v>
      </c>
      <c r="H72" s="37">
        <f t="shared" si="0"/>
        <v>0</v>
      </c>
      <c r="I72" s="37">
        <f t="shared" si="0"/>
        <v>30000</v>
      </c>
      <c r="J72" s="5"/>
      <c r="K72" s="32"/>
    </row>
    <row r="73" spans="1:11" ht="22.5">
      <c r="A73" s="14">
        <v>38</v>
      </c>
      <c r="B73" s="5"/>
      <c r="C73" s="5"/>
      <c r="D73" s="5">
        <v>6050</v>
      </c>
      <c r="E73" s="64" t="s">
        <v>103</v>
      </c>
      <c r="F73" s="43">
        <v>30000</v>
      </c>
      <c r="G73" s="47"/>
      <c r="H73" s="65"/>
      <c r="I73" s="47">
        <v>30000</v>
      </c>
      <c r="J73" s="5"/>
      <c r="K73" s="32" t="s">
        <v>59</v>
      </c>
    </row>
    <row r="74" spans="1:11" ht="12.75">
      <c r="A74" s="14"/>
      <c r="B74" s="5"/>
      <c r="C74" s="5"/>
      <c r="D74" s="5"/>
      <c r="E74" s="66"/>
      <c r="F74" s="37"/>
      <c r="G74" s="47"/>
      <c r="H74" s="65"/>
      <c r="I74" s="65"/>
      <c r="J74" s="5"/>
      <c r="K74" s="32"/>
    </row>
    <row r="75" spans="1:11" ht="12.75">
      <c r="A75" s="14"/>
      <c r="B75" s="67"/>
      <c r="C75" s="67"/>
      <c r="D75" s="67"/>
      <c r="E75" s="68"/>
      <c r="F75" s="37"/>
      <c r="G75" s="47"/>
      <c r="H75" s="65"/>
      <c r="I75" s="65"/>
      <c r="J75" s="5"/>
      <c r="K75" s="32"/>
    </row>
    <row r="76" spans="1:11" ht="12.75">
      <c r="A76" s="100" t="s">
        <v>47</v>
      </c>
      <c r="B76" s="101"/>
      <c r="C76" s="101"/>
      <c r="D76" s="101"/>
      <c r="E76" s="102"/>
      <c r="F76" s="71">
        <f>SUM(F57,F52,F41,F47,F33,F14,F9,F71)</f>
        <v>2613968</v>
      </c>
      <c r="G76" s="71">
        <f>SUM(G57,G52,G41,G47,G33,G14,G9,G71)</f>
        <v>1855546</v>
      </c>
      <c r="H76" s="71">
        <f>SUM(H57,H52,H41,H33,H14,H9)</f>
        <v>515000</v>
      </c>
      <c r="I76" s="71">
        <f>SUM(I57,I52,I41,I47,I33,I14,I9,I71)</f>
        <v>243422</v>
      </c>
      <c r="J76" s="5"/>
      <c r="K76" s="72"/>
    </row>
    <row r="77" spans="1:11" ht="12.75">
      <c r="A77" s="69"/>
      <c r="B77" s="73"/>
      <c r="C77" s="73"/>
      <c r="D77" s="73"/>
      <c r="E77" s="70"/>
      <c r="F77" s="71"/>
      <c r="G77" s="7"/>
      <c r="H77" s="5"/>
      <c r="I77" s="5"/>
      <c r="J77" s="5"/>
      <c r="K77" s="32"/>
    </row>
    <row r="78" spans="1:11" ht="12.75">
      <c r="A78" s="69"/>
      <c r="B78" s="74" t="s">
        <v>1</v>
      </c>
      <c r="C78" s="74"/>
      <c r="D78" s="73"/>
      <c r="E78" s="22" t="s">
        <v>65</v>
      </c>
      <c r="F78" s="71">
        <f>SUM(F79)</f>
        <v>80000</v>
      </c>
      <c r="G78" s="71">
        <f>SUM(G79)</f>
        <v>80000</v>
      </c>
      <c r="H78" s="71">
        <f>SUM(H79)</f>
        <v>0</v>
      </c>
      <c r="I78" s="71">
        <f>SUM(I79)</f>
        <v>0</v>
      </c>
      <c r="J78" s="5"/>
      <c r="K78" s="32"/>
    </row>
    <row r="79" spans="1:11" ht="12.75">
      <c r="A79" s="69"/>
      <c r="B79" s="74"/>
      <c r="C79" s="74" t="s">
        <v>2</v>
      </c>
      <c r="D79" s="73"/>
      <c r="E79" s="31" t="s">
        <v>66</v>
      </c>
      <c r="F79" s="71">
        <f>SUM(F80:F81)</f>
        <v>80000</v>
      </c>
      <c r="G79" s="71">
        <f>SUM(G80:G81)</f>
        <v>80000</v>
      </c>
      <c r="H79" s="71">
        <f>SUM(H80:H81)</f>
        <v>0</v>
      </c>
      <c r="I79" s="71">
        <f>SUM(I80:I81)</f>
        <v>0</v>
      </c>
      <c r="J79" s="7"/>
      <c r="K79" s="32"/>
    </row>
    <row r="80" spans="1:11" ht="22.5">
      <c r="A80" s="24">
        <v>40</v>
      </c>
      <c r="B80" s="29"/>
      <c r="C80" s="29"/>
      <c r="D80" s="5">
        <v>6210</v>
      </c>
      <c r="E80" s="34" t="s">
        <v>48</v>
      </c>
      <c r="F80" s="7">
        <v>0</v>
      </c>
      <c r="G80" s="7">
        <v>0</v>
      </c>
      <c r="H80" s="5"/>
      <c r="I80" s="5"/>
      <c r="J80" s="5"/>
      <c r="K80" s="32" t="s">
        <v>60</v>
      </c>
    </row>
    <row r="81" spans="1:11" ht="12.75">
      <c r="A81" s="24">
        <v>41</v>
      </c>
      <c r="B81" s="33"/>
      <c r="C81" s="33"/>
      <c r="D81" s="5">
        <v>6210</v>
      </c>
      <c r="E81" s="32" t="s">
        <v>27</v>
      </c>
      <c r="F81" s="7">
        <v>80000</v>
      </c>
      <c r="G81" s="7">
        <v>80000</v>
      </c>
      <c r="H81" s="5"/>
      <c r="I81" s="5"/>
      <c r="J81" s="5"/>
      <c r="K81" s="32" t="s">
        <v>60</v>
      </c>
    </row>
    <row r="82" spans="1:11" ht="22.5">
      <c r="A82" s="22"/>
      <c r="B82" s="75" t="s">
        <v>88</v>
      </c>
      <c r="C82" s="75"/>
      <c r="D82" s="27"/>
      <c r="E82" s="76" t="s">
        <v>90</v>
      </c>
      <c r="F82" s="4">
        <f aca="true" t="shared" si="1" ref="F82:I83">SUM(F83)</f>
        <v>3300</v>
      </c>
      <c r="G82" s="4">
        <f t="shared" si="1"/>
        <v>3300</v>
      </c>
      <c r="H82" s="4">
        <f t="shared" si="1"/>
        <v>0</v>
      </c>
      <c r="I82" s="4">
        <f t="shared" si="1"/>
        <v>0</v>
      </c>
      <c r="J82" s="27"/>
      <c r="K82" s="61"/>
    </row>
    <row r="83" spans="1:11" ht="12.75">
      <c r="A83" s="38"/>
      <c r="B83" s="77"/>
      <c r="C83" s="30" t="s">
        <v>89</v>
      </c>
      <c r="D83" s="31"/>
      <c r="E83" s="78" t="s">
        <v>91</v>
      </c>
      <c r="F83" s="6">
        <f t="shared" si="1"/>
        <v>3300</v>
      </c>
      <c r="G83" s="6">
        <f t="shared" si="1"/>
        <v>3300</v>
      </c>
      <c r="H83" s="6">
        <f t="shared" si="1"/>
        <v>0</v>
      </c>
      <c r="I83" s="6">
        <f t="shared" si="1"/>
        <v>0</v>
      </c>
      <c r="J83" s="31"/>
      <c r="K83" s="41"/>
    </row>
    <row r="84" spans="1:11" ht="12.75">
      <c r="A84" s="24">
        <v>42</v>
      </c>
      <c r="B84" s="5"/>
      <c r="C84" s="5"/>
      <c r="D84" s="5">
        <v>6210</v>
      </c>
      <c r="E84" s="79" t="s">
        <v>93</v>
      </c>
      <c r="F84" s="43">
        <v>3300</v>
      </c>
      <c r="G84" s="43">
        <v>3300</v>
      </c>
      <c r="H84" s="5"/>
      <c r="I84" s="5"/>
      <c r="J84" s="5"/>
      <c r="K84" s="32" t="s">
        <v>60</v>
      </c>
    </row>
    <row r="85" spans="1:11" s="82" customFormat="1" ht="12.75">
      <c r="A85" s="22"/>
      <c r="B85" s="27">
        <v>600</v>
      </c>
      <c r="C85" s="27"/>
      <c r="D85" s="27"/>
      <c r="E85" s="80" t="s">
        <v>92</v>
      </c>
      <c r="F85" s="81">
        <f aca="true" t="shared" si="2" ref="F85:I86">SUM(F86)</f>
        <v>50000</v>
      </c>
      <c r="G85" s="81">
        <f t="shared" si="2"/>
        <v>50000</v>
      </c>
      <c r="H85" s="81">
        <f t="shared" si="2"/>
        <v>0</v>
      </c>
      <c r="I85" s="81">
        <f t="shared" si="2"/>
        <v>0</v>
      </c>
      <c r="J85" s="27"/>
      <c r="K85" s="61"/>
    </row>
    <row r="86" spans="1:11" ht="12.75">
      <c r="A86" s="38"/>
      <c r="B86" s="31"/>
      <c r="C86" s="31">
        <v>60014</v>
      </c>
      <c r="D86" s="31"/>
      <c r="E86" s="83" t="s">
        <v>86</v>
      </c>
      <c r="F86" s="6">
        <f t="shared" si="2"/>
        <v>50000</v>
      </c>
      <c r="G86" s="6">
        <f t="shared" si="2"/>
        <v>50000</v>
      </c>
      <c r="H86" s="6">
        <f t="shared" si="2"/>
        <v>0</v>
      </c>
      <c r="I86" s="6">
        <f t="shared" si="2"/>
        <v>0</v>
      </c>
      <c r="J86" s="31"/>
      <c r="K86" s="41"/>
    </row>
    <row r="87" spans="1:11" ht="21.75" customHeight="1">
      <c r="A87" s="24">
        <v>43</v>
      </c>
      <c r="B87" s="5"/>
      <c r="C87" s="5"/>
      <c r="D87" s="5">
        <v>6300</v>
      </c>
      <c r="E87" s="34" t="s">
        <v>87</v>
      </c>
      <c r="F87" s="7">
        <v>50000</v>
      </c>
      <c r="G87" s="7">
        <v>50000</v>
      </c>
      <c r="H87" s="7"/>
      <c r="I87" s="5"/>
      <c r="J87" s="5"/>
      <c r="K87" s="32" t="s">
        <v>59</v>
      </c>
    </row>
    <row r="88" spans="1:11" ht="22.5">
      <c r="A88" s="24"/>
      <c r="B88" s="27">
        <v>754</v>
      </c>
      <c r="C88" s="5"/>
      <c r="D88" s="5"/>
      <c r="E88" s="84" t="s">
        <v>98</v>
      </c>
      <c r="F88" s="4">
        <f>SUM(F89)</f>
        <v>4000</v>
      </c>
      <c r="G88" s="4">
        <f>SUM(G89)</f>
        <v>4000</v>
      </c>
      <c r="H88" s="4">
        <f>SUM(H89)</f>
        <v>0</v>
      </c>
      <c r="I88" s="4">
        <f>SUM(I89)</f>
        <v>0</v>
      </c>
      <c r="J88" s="27"/>
      <c r="K88" s="61"/>
    </row>
    <row r="89" spans="1:11" ht="22.5">
      <c r="A89" s="24"/>
      <c r="B89" s="27"/>
      <c r="C89" s="31">
        <v>75411</v>
      </c>
      <c r="D89" s="5"/>
      <c r="E89" s="84" t="s">
        <v>99</v>
      </c>
      <c r="F89" s="7">
        <f>SUM(F90:F90)</f>
        <v>4000</v>
      </c>
      <c r="G89" s="7">
        <f>SUM(G90:G90)</f>
        <v>4000</v>
      </c>
      <c r="H89" s="7">
        <f>SUM(H90:H90)</f>
        <v>0</v>
      </c>
      <c r="I89" s="7">
        <f>SUM(I90:I90)</f>
        <v>0</v>
      </c>
      <c r="J89" s="5"/>
      <c r="K89" s="32"/>
    </row>
    <row r="90" spans="1:11" ht="45">
      <c r="A90" s="24">
        <v>44</v>
      </c>
      <c r="B90" s="5"/>
      <c r="C90" s="5"/>
      <c r="D90" s="5">
        <v>6620</v>
      </c>
      <c r="E90" s="85" t="s">
        <v>100</v>
      </c>
      <c r="F90" s="7">
        <v>4000</v>
      </c>
      <c r="G90" s="7">
        <v>4000</v>
      </c>
      <c r="H90" s="5"/>
      <c r="I90" s="5"/>
      <c r="J90" s="5"/>
      <c r="K90" s="32" t="s">
        <v>59</v>
      </c>
    </row>
    <row r="91" spans="1:11" s="90" customFormat="1" ht="12.75">
      <c r="A91" s="49"/>
      <c r="B91" s="86">
        <v>801</v>
      </c>
      <c r="C91" s="86"/>
      <c r="D91" s="86"/>
      <c r="E91" s="87" t="s">
        <v>116</v>
      </c>
      <c r="F91" s="88">
        <f>F92</f>
        <v>16000</v>
      </c>
      <c r="G91" s="88">
        <f>G92</f>
        <v>16000</v>
      </c>
      <c r="H91" s="88">
        <f>H92</f>
        <v>0</v>
      </c>
      <c r="I91" s="88">
        <f>I92</f>
        <v>0</v>
      </c>
      <c r="J91" s="86"/>
      <c r="K91" s="89"/>
    </row>
    <row r="92" spans="1:11" s="10" customFormat="1" ht="12.75">
      <c r="A92" s="73"/>
      <c r="B92" s="91"/>
      <c r="C92" s="91">
        <v>80195</v>
      </c>
      <c r="D92" s="91"/>
      <c r="E92" s="92" t="s">
        <v>76</v>
      </c>
      <c r="F92" s="71">
        <f>SUM(F93:F94)</f>
        <v>16000</v>
      </c>
      <c r="G92" s="71">
        <f>SUM(G93:G94)</f>
        <v>16000</v>
      </c>
      <c r="H92" s="71">
        <f>SUM(H93:H94)</f>
        <v>0</v>
      </c>
      <c r="I92" s="71">
        <f>SUM(I93:I94)</f>
        <v>0</v>
      </c>
      <c r="J92" s="91"/>
      <c r="K92" s="93"/>
    </row>
    <row r="93" spans="1:11" ht="12.75">
      <c r="A93" s="24">
        <v>45</v>
      </c>
      <c r="B93" s="5"/>
      <c r="C93" s="5"/>
      <c r="D93" s="5">
        <v>6050</v>
      </c>
      <c r="E93" s="94" t="s">
        <v>117</v>
      </c>
      <c r="F93" s="7">
        <v>8000</v>
      </c>
      <c r="G93" s="7">
        <v>8000</v>
      </c>
      <c r="H93" s="5">
        <v>0</v>
      </c>
      <c r="I93" s="7">
        <v>0</v>
      </c>
      <c r="J93" s="5"/>
      <c r="K93" s="32" t="s">
        <v>119</v>
      </c>
    </row>
    <row r="94" spans="1:11" ht="12.75">
      <c r="A94" s="24">
        <v>46</v>
      </c>
      <c r="B94" s="5"/>
      <c r="C94" s="5"/>
      <c r="D94" s="5">
        <v>6050</v>
      </c>
      <c r="E94" s="94" t="s">
        <v>118</v>
      </c>
      <c r="F94" s="7">
        <v>8000</v>
      </c>
      <c r="G94" s="7">
        <v>8000</v>
      </c>
      <c r="H94" s="5"/>
      <c r="I94" s="7"/>
      <c r="J94" s="5"/>
      <c r="K94" s="32" t="s">
        <v>120</v>
      </c>
    </row>
    <row r="95" spans="1:11" s="82" customFormat="1" ht="12.75">
      <c r="A95" s="22"/>
      <c r="B95" s="25" t="s">
        <v>78</v>
      </c>
      <c r="C95" s="25"/>
      <c r="D95" s="27"/>
      <c r="E95" s="22" t="s">
        <v>71</v>
      </c>
      <c r="F95" s="4">
        <f>SUM(F96)</f>
        <v>148200</v>
      </c>
      <c r="G95" s="4">
        <f>SUM(G96)</f>
        <v>148200</v>
      </c>
      <c r="H95" s="4">
        <f>SUM(H96)</f>
        <v>0</v>
      </c>
      <c r="I95" s="4">
        <f>SUM(I96)</f>
        <v>0</v>
      </c>
      <c r="J95" s="27"/>
      <c r="K95" s="61"/>
    </row>
    <row r="96" spans="1:11" s="48" customFormat="1" ht="12.75">
      <c r="A96" s="38"/>
      <c r="B96" s="30"/>
      <c r="C96" s="30" t="s">
        <v>79</v>
      </c>
      <c r="D96" s="31"/>
      <c r="E96" s="31" t="s">
        <v>76</v>
      </c>
      <c r="F96" s="6">
        <f>SUM(F97:F98)</f>
        <v>148200</v>
      </c>
      <c r="G96" s="6">
        <f>SUM(G97:G98)</f>
        <v>148200</v>
      </c>
      <c r="H96" s="6">
        <f>SUM(H97:H98)</f>
        <v>0</v>
      </c>
      <c r="I96" s="6">
        <f>SUM(I97:I98)</f>
        <v>0</v>
      </c>
      <c r="J96" s="31"/>
      <c r="K96" s="41"/>
    </row>
    <row r="97" spans="1:11" ht="22.5">
      <c r="A97" s="24">
        <v>47</v>
      </c>
      <c r="B97" s="5"/>
      <c r="C97" s="5"/>
      <c r="D97" s="5">
        <v>6220</v>
      </c>
      <c r="E97" s="34" t="s">
        <v>49</v>
      </c>
      <c r="F97" s="7">
        <v>118200</v>
      </c>
      <c r="G97" s="7">
        <v>118200</v>
      </c>
      <c r="H97" s="5"/>
      <c r="I97" s="5"/>
      <c r="J97" s="5"/>
      <c r="K97" s="32" t="s">
        <v>61</v>
      </c>
    </row>
    <row r="98" spans="1:11" ht="12.75">
      <c r="A98" s="24">
        <v>48</v>
      </c>
      <c r="B98" s="5"/>
      <c r="C98" s="5"/>
      <c r="D98" s="5">
        <v>6220</v>
      </c>
      <c r="E98" s="32" t="s">
        <v>50</v>
      </c>
      <c r="F98" s="7">
        <v>30000</v>
      </c>
      <c r="G98" s="7">
        <v>30000</v>
      </c>
      <c r="H98" s="5"/>
      <c r="I98" s="5"/>
      <c r="J98" s="5"/>
      <c r="K98" s="32" t="s">
        <v>61</v>
      </c>
    </row>
    <row r="99" spans="1:11" ht="12.75">
      <c r="A99" s="100" t="s">
        <v>51</v>
      </c>
      <c r="B99" s="101"/>
      <c r="C99" s="101"/>
      <c r="D99" s="101"/>
      <c r="E99" s="102"/>
      <c r="F99" s="71">
        <f>SUM(F78,F82,F85,F91,F95,F88)</f>
        <v>301500</v>
      </c>
      <c r="G99" s="71">
        <f>SUM(G78,G82,G85,G91,G95,G88)</f>
        <v>301500</v>
      </c>
      <c r="H99" s="71">
        <f>SUM(H78,H82,H85,H91,H95,H88)</f>
        <v>0</v>
      </c>
      <c r="I99" s="71">
        <f>SUM(I78,I82,I85,I91,I95,I88)</f>
        <v>0</v>
      </c>
      <c r="J99" s="5"/>
      <c r="K99" s="32"/>
    </row>
    <row r="100" spans="1:11" ht="12.75">
      <c r="A100" s="69"/>
      <c r="B100" s="73">
        <v>900</v>
      </c>
      <c r="C100" s="73"/>
      <c r="D100" s="73"/>
      <c r="E100" s="22" t="s">
        <v>73</v>
      </c>
      <c r="F100" s="71">
        <f>SUM(F101)</f>
        <v>40000</v>
      </c>
      <c r="G100" s="7"/>
      <c r="H100" s="5"/>
      <c r="I100" s="5"/>
      <c r="J100" s="5"/>
      <c r="K100" s="32"/>
    </row>
    <row r="101" spans="1:11" ht="12.75">
      <c r="A101" s="69"/>
      <c r="B101" s="73"/>
      <c r="C101" s="73">
        <v>90011</v>
      </c>
      <c r="D101" s="73"/>
      <c r="E101" s="52" t="s">
        <v>74</v>
      </c>
      <c r="F101" s="71">
        <f>SUM(F102:F103)</f>
        <v>40000</v>
      </c>
      <c r="G101" s="7"/>
      <c r="H101" s="5"/>
      <c r="I101" s="5"/>
      <c r="J101" s="5"/>
      <c r="K101" s="32"/>
    </row>
    <row r="102" spans="1:11" ht="22.5">
      <c r="A102" s="14">
        <v>49</v>
      </c>
      <c r="B102" s="5"/>
      <c r="C102" s="5"/>
      <c r="D102" s="5">
        <v>6110</v>
      </c>
      <c r="E102" s="95" t="s">
        <v>52</v>
      </c>
      <c r="F102" s="7">
        <v>25000</v>
      </c>
      <c r="G102" s="5"/>
      <c r="H102" s="5"/>
      <c r="I102" s="5"/>
      <c r="J102" s="5"/>
      <c r="K102" s="32" t="s">
        <v>59</v>
      </c>
    </row>
    <row r="103" spans="1:11" ht="12.75">
      <c r="A103" s="24">
        <v>50</v>
      </c>
      <c r="B103" s="5"/>
      <c r="C103" s="5"/>
      <c r="D103" s="5">
        <v>6260</v>
      </c>
      <c r="E103" s="32" t="s">
        <v>53</v>
      </c>
      <c r="F103" s="7">
        <v>15000</v>
      </c>
      <c r="G103" s="5"/>
      <c r="H103" s="5"/>
      <c r="I103" s="5"/>
      <c r="J103" s="5"/>
      <c r="K103" s="32" t="s">
        <v>59</v>
      </c>
    </row>
    <row r="104" spans="1:11" ht="12.75">
      <c r="A104" s="100" t="s">
        <v>54</v>
      </c>
      <c r="B104" s="101"/>
      <c r="C104" s="101"/>
      <c r="D104" s="101"/>
      <c r="E104" s="102"/>
      <c r="F104" s="71">
        <f>SUM(F99,F76,F100)</f>
        <v>2955468</v>
      </c>
      <c r="G104" s="71">
        <f>SUM(G99,G76,G100)</f>
        <v>2157046</v>
      </c>
      <c r="H104" s="71">
        <f>SUM(H99,H76,H100)</f>
        <v>515000</v>
      </c>
      <c r="I104" s="71">
        <f>SUM(I99,I76,I100)</f>
        <v>243422</v>
      </c>
      <c r="J104" s="5"/>
      <c r="K104" s="32"/>
    </row>
    <row r="105" spans="1:11" ht="10.5" customHeight="1">
      <c r="A105" s="96"/>
      <c r="B105" s="97" t="s">
        <v>81</v>
      </c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ht="9.75" customHeight="1">
      <c r="A106" s="96"/>
      <c r="B106" s="97" t="s">
        <v>55</v>
      </c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1:11" ht="9.75" customHeight="1">
      <c r="A107" s="96"/>
      <c r="B107" s="97" t="s">
        <v>56</v>
      </c>
      <c r="C107" s="97"/>
      <c r="D107" s="97"/>
      <c r="E107" s="97"/>
      <c r="F107" s="97"/>
      <c r="G107" s="97"/>
      <c r="H107" s="97"/>
      <c r="I107" s="98"/>
      <c r="J107" s="98"/>
      <c r="K107" s="98"/>
    </row>
    <row r="108" spans="1:11" ht="12.75">
      <c r="A108" s="96"/>
      <c r="B108" s="97" t="s">
        <v>94</v>
      </c>
      <c r="C108" s="97"/>
      <c r="D108" s="97"/>
      <c r="E108" s="97"/>
      <c r="F108" s="97"/>
      <c r="G108" s="98"/>
      <c r="H108" s="97"/>
      <c r="I108" s="98"/>
      <c r="J108" s="98"/>
      <c r="K108" s="97"/>
    </row>
    <row r="109" spans="1:11" ht="12.75">
      <c r="A109" s="96"/>
      <c r="B109" s="97" t="s">
        <v>97</v>
      </c>
      <c r="C109" s="97"/>
      <c r="D109" s="97"/>
      <c r="E109" s="97"/>
      <c r="F109" s="97"/>
      <c r="G109" s="97"/>
      <c r="H109" s="97"/>
      <c r="I109" s="98"/>
      <c r="J109" s="98"/>
      <c r="K109" s="97"/>
    </row>
    <row r="110" spans="1:11" ht="12.75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1:11" ht="12.75">
      <c r="A111" s="96"/>
      <c r="B111" s="97"/>
      <c r="C111" s="97"/>
      <c r="D111" s="97"/>
      <c r="E111" s="97"/>
      <c r="F111" s="98"/>
      <c r="G111" s="98"/>
      <c r="H111" s="98"/>
      <c r="I111" s="97"/>
      <c r="J111" s="97"/>
      <c r="K111" s="97"/>
    </row>
    <row r="112" ht="12.75">
      <c r="G112" s="99"/>
    </row>
    <row r="113" spans="6:8" ht="12.75">
      <c r="F113" s="99"/>
      <c r="H113" s="99"/>
    </row>
  </sheetData>
  <sheetProtection/>
  <mergeCells count="5">
    <mergeCell ref="A104:E104"/>
    <mergeCell ref="G4:J4"/>
    <mergeCell ref="F3:J3"/>
    <mergeCell ref="A76:E76"/>
    <mergeCell ref="A99:E99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2007-12-06T10:10:25Z</cp:lastPrinted>
  <dcterms:created xsi:type="dcterms:W3CDTF">1997-02-26T13:46:56Z</dcterms:created>
  <dcterms:modified xsi:type="dcterms:W3CDTF">2007-12-06T08:39:03Z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