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620" windowWidth="9420" windowHeight="447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<sst xmlns="http://schemas.openxmlformats.org/spreadsheetml/2006/main" count="871" uniqueCount="473">
  <si>
    <t>razem rozdział</t>
  </si>
  <si>
    <t>odpis na fundusz świadczeń socjalnych od wynagrodzeń nauczyciela 8% i obsługi w wysokości 37,5% średnich wynagrodzeń w gospodarce narodowej w roku poprzednim lub w drugim półroczu roku poprzedniego, jeżeli wynagrodzenie z tego okresu stanowiło kwotę wyższą</t>
  </si>
  <si>
    <t>odpis na fundusz świadczeń socjalnych od wynagrodzeń nauczyciela 8% i obsługi w wysokości   37,5% przeciętnego wynagrodzenia miesięcznego  w gospodarce narodowej w roku poprzednim lub w drugim półroczu   roku poprzedniego, jeżeli wynagrodzenie z tego    okresu stanowiło kwotę wyższą</t>
  </si>
  <si>
    <t>Treść działu, rozdziału,§</t>
  </si>
  <si>
    <t>wpływy z obwodów łowieckich</t>
  </si>
  <si>
    <t>składki na ubezpieczenia społeczne 17,88% od wynagrodzeń i dodatkowego wynagrodzenia</t>
  </si>
  <si>
    <t>OŚWIATA I WYCHOWANIE</t>
  </si>
  <si>
    <t>DZIAŁ</t>
  </si>
  <si>
    <t>ROZDZIAŁ</t>
  </si>
  <si>
    <t>wpływy z różnych opłat</t>
  </si>
  <si>
    <t>ROLNICTWO  I  ŁOWIECTWO</t>
  </si>
  <si>
    <t>Wytwarzanie i zaopatrywanie w energię elektryczną, gaz i wodę</t>
  </si>
  <si>
    <t>Dostarczanie wody</t>
  </si>
  <si>
    <t>WYTWARZANIE I ZAOPATRYWANIE W ENERGIĘ ELEKTRYCZNĄ, GAZ I WODĘ</t>
  </si>
  <si>
    <t>TRANSPORT I ŁĄCZNOŚĆ</t>
  </si>
  <si>
    <t>TURYSTYKA</t>
  </si>
  <si>
    <t>Pozostała działalność</t>
  </si>
  <si>
    <t>Zadania w zakresie upowszechniania turystyki</t>
  </si>
  <si>
    <t>GOSPODARKA MIESZKANIOWA</t>
  </si>
  <si>
    <t>Zakład gospodarki mieszkaniowej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</si>
  <si>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</si>
  <si>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</si>
  <si>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</si>
  <si>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</si>
  <si>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</si>
  <si>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</si>
  <si>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</si>
  <si>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 xml:space="preserve">promocja 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</si>
  <si>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</si>
  <si>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</si>
  <si>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</si>
  <si>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</si>
  <si>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DOCHODY OD OSÓB PRAWNYCH, OD OSÓB FIZYCZNYCH I OD INNYCH JEDNOSTEK NIE POSIADAJĄCYCH OSOBOWOŚCI PRAWNEJ</t>
  </si>
  <si>
    <t>Wpływy  z podatku dochodowego od osób fizycznych</t>
  </si>
  <si>
    <t>010</t>
  </si>
  <si>
    <t>01095</t>
  </si>
  <si>
    <t>Udziały gmin w podatkach stanowiących dochód budżetu państwa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</si>
  <si>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</si>
  <si>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</si>
  <si>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</si>
  <si>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</si>
  <si>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Rezerwy ogólne i celowe</t>
  </si>
  <si>
    <t>Szkoły podstawowe</t>
  </si>
  <si>
    <t>411 Składki na ubezpieczenia społeczne</t>
  </si>
  <si>
    <t>Gimnazja</t>
  </si>
  <si>
    <t>Dowożenie uczniów do szkół</t>
  </si>
  <si>
    <t>Zespoły ekonomiczno-administracyjne szkół</t>
  </si>
  <si>
    <t>OCHRONA ZDROWIA</t>
  </si>
  <si>
    <t>Przeciwdziałanie alkoholizmowi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</si>
  <si>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</si>
  <si>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</si>
  <si>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</si>
  <si>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</si>
  <si>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</si>
  <si>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</si>
  <si>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</si>
  <si>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</si>
  <si>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RAZEM DZIAŁ 900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</si>
  <si>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</si>
  <si>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</si>
  <si>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</si>
  <si>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</si>
  <si>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</si>
  <si>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</si>
  <si>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razem rozdział 70005</t>
  </si>
  <si>
    <t>RAZEM  rozdział 71004</t>
  </si>
  <si>
    <t>R A Z E M   DZIAŁ 710</t>
  </si>
  <si>
    <t>R A Z E M  rozdz. 75011</t>
  </si>
  <si>
    <t>R A Z E M  rozdz.75022</t>
  </si>
  <si>
    <t>R A Z E M  rozdz.75414</t>
  </si>
  <si>
    <t>R A Z E M  DZIAŁ 754</t>
  </si>
  <si>
    <t>R A Z E M  DZIAŁ 750</t>
  </si>
  <si>
    <t>RAZEM  rozdz. 75615</t>
  </si>
  <si>
    <t>RAZEM  rozdz. 75618</t>
  </si>
  <si>
    <t>RAZEM  rozdz.75621</t>
  </si>
  <si>
    <t>R A Z E M   DZIAŁ 756</t>
  </si>
  <si>
    <t>R A Z E M  rozdz. 75801</t>
  </si>
  <si>
    <t>R A Z E M   rozdz. 75818</t>
  </si>
  <si>
    <t>R A Z E M  DZIAŁ 758</t>
  </si>
  <si>
    <t>R A Z E M  rozdz. 80101</t>
  </si>
  <si>
    <t>R A Z E M  rozdz. 80104</t>
  </si>
  <si>
    <t>R A Z E M  rozdz.80110</t>
  </si>
  <si>
    <t>R A Z E M  rozdz. 80113</t>
  </si>
  <si>
    <t>R A Z E M rozdz. 80114</t>
  </si>
  <si>
    <t>R A Z E M  DZIAŁ 801</t>
  </si>
  <si>
    <t>R A Z E M rozdz. 85154</t>
  </si>
  <si>
    <t>R A Z E M  DZIAŁ 851</t>
  </si>
  <si>
    <t>R A Z E M  rozdz. 85401</t>
  </si>
  <si>
    <t>R A Z E M  DZIAŁ 854</t>
  </si>
  <si>
    <t>R A Z E M  rozdz. 92109</t>
  </si>
  <si>
    <t>R A Z E M  rozdz. 92116</t>
  </si>
  <si>
    <t>R A Z E M  DZIAŁ 921</t>
  </si>
  <si>
    <t>R A Z E M  rozdz. 92601</t>
  </si>
  <si>
    <t>R A Z E M  rozdz. 92605</t>
  </si>
  <si>
    <t xml:space="preserve">Urzędy naczelnych organów władzy państwowej, kontroli i ochrony prawa  </t>
  </si>
  <si>
    <t>R A Z E M  rozdz. 75023</t>
  </si>
  <si>
    <t>R A Z E M  rozdz. 75101</t>
  </si>
  <si>
    <t>R A Z E M  rozdz. 75601</t>
  </si>
  <si>
    <t>R A Z E M   rozdz. 75702</t>
  </si>
  <si>
    <t>R A Z E M  DZIAŁ   757</t>
  </si>
  <si>
    <t>Usługi opiekuńcze i specjalistyczne usługi opiekuńcze</t>
  </si>
  <si>
    <t>R A Z E M  rozdz. 40002</t>
  </si>
  <si>
    <t>R A Z E M   rozdz. 63003</t>
  </si>
  <si>
    <t>R A Z E M  rozdz. 70001</t>
  </si>
  <si>
    <t>R A Z E M  DZIAŁ  751</t>
  </si>
  <si>
    <t>R A Z E M  DZIAŁ  926</t>
  </si>
  <si>
    <t>O G Ó Ł E M    DZIAŁY</t>
  </si>
  <si>
    <t>R A Z E M  rozdz. '01095</t>
  </si>
  <si>
    <t>utrzymanie zieleni w miastach i gminach</t>
  </si>
  <si>
    <t>R A Z E M  rozdz. 90004</t>
  </si>
  <si>
    <t>R A Z E M  rozdz.  90003</t>
  </si>
  <si>
    <t>R A Z E M  rozdz. 85195</t>
  </si>
  <si>
    <t>17,88% podstawy</t>
  </si>
  <si>
    <t>2,45% podstawy</t>
  </si>
  <si>
    <t>Zakup leków i materiałów medycznych do apteczki w urzędzie</t>
  </si>
  <si>
    <t>17.88% składki na ubezpieczenia</t>
  </si>
  <si>
    <t>2.45% składki na Fundusz Pracy</t>
  </si>
  <si>
    <t>dojazdy opiekunek do podopiecznych w terenie</t>
  </si>
  <si>
    <t>8,5% wynagrodzeń z roku poprzedniego</t>
  </si>
  <si>
    <t>podróże służbowe</t>
  </si>
  <si>
    <t>wpływy z gmin 3 po 1300x12 m-cy</t>
  </si>
  <si>
    <t>za zajęcie pasa drogowego</t>
  </si>
  <si>
    <t>odsetki</t>
  </si>
  <si>
    <t>dotacja od Wojewody na zadania zlecone</t>
  </si>
  <si>
    <t>Izby Rolnicze</t>
  </si>
  <si>
    <t>R A Z E M  rozdz. '01030</t>
  </si>
  <si>
    <t>01030</t>
  </si>
  <si>
    <t>druki do ewidencji ludności i USC</t>
  </si>
  <si>
    <t>R A Z E M  rozdz. 75095</t>
  </si>
  <si>
    <t>wojewoda</t>
  </si>
  <si>
    <t>R A Z E M  rozdz. 90001</t>
  </si>
  <si>
    <t>R A Z E M  rozdz. 90015</t>
  </si>
  <si>
    <t>R A Z E M   DZIAŁ 700</t>
  </si>
  <si>
    <t>R A Z E M   DZIAŁ 630</t>
  </si>
  <si>
    <t>R A Z E M   DZIAŁ 600</t>
  </si>
  <si>
    <t>R A Z E M   rozdz. 60016</t>
  </si>
  <si>
    <t>zakup materiałów</t>
  </si>
  <si>
    <t>zakup usług</t>
  </si>
  <si>
    <t>za oświetlenie uliczne</t>
  </si>
  <si>
    <t>składki na ubezpieczenie 17,88%</t>
  </si>
  <si>
    <t>składki na F. Pracy 2,45%</t>
  </si>
  <si>
    <t>składki na PFRON</t>
  </si>
  <si>
    <t>do podstawy przyjęto  37,5% x 6 osób</t>
  </si>
  <si>
    <t>"13"</t>
  </si>
  <si>
    <t>wpłaty na rzecz Izb Rolniczych zgodnie z ustawą o izbach rolniczych Dz. U. Z 1995r. Nr1</t>
  </si>
  <si>
    <t>R A Z E M   DZIAŁ 010</t>
  </si>
  <si>
    <t xml:space="preserve">wynagrodzenia </t>
  </si>
  <si>
    <t>ubezpieczenie społeczne</t>
  </si>
  <si>
    <t>Fundusz Pracy</t>
  </si>
  <si>
    <t>diety  za posiedzenia</t>
  </si>
  <si>
    <t>składki na Związek Miasteczek Polskich</t>
  </si>
  <si>
    <t>dotacje z gmina na prowadzenie kasy zapomogowo - pożyczkowej</t>
  </si>
  <si>
    <t>dodatkowe wynagrodzenie "13"</t>
  </si>
  <si>
    <t>składki na Fundusz Pracy</t>
  </si>
  <si>
    <t>odpis na fundusz socjalny</t>
  </si>
  <si>
    <t>dotacja na stały rejestr wyborców</t>
  </si>
  <si>
    <t>składki na ubezpieczenie</t>
  </si>
  <si>
    <t>zakup materiałów do prowadzenia rejestru</t>
  </si>
  <si>
    <t>zakup pozostałych usług - serwis programu</t>
  </si>
  <si>
    <t>usługi remontowe</t>
  </si>
  <si>
    <t>pozostałe usługi</t>
  </si>
  <si>
    <t>różne ubezpieczenia rzeczowe i osobowe</t>
  </si>
  <si>
    <t>odpis na fundusz świadczeń socjalnych w wysokości   37,5% przeciętnego wynagrodzenia miesięcznego  w gospodarce narodowej w roku poprzednim lub w drugim półroczu   roku poprzedniego, jeżeli wynagrodzenie z tego okresu stanowiło kwotę wyższą</t>
  </si>
  <si>
    <t>obchody rocznic i inne wydatki związane z promocją</t>
  </si>
  <si>
    <t>odsetki od lokat i kont bankowych</t>
  </si>
  <si>
    <t>bhp</t>
  </si>
  <si>
    <t>R A Z E M  DZIAŁ 400</t>
  </si>
  <si>
    <t>odsetki od kredytów i pożyczek</t>
  </si>
  <si>
    <t>tzw. "13"</t>
  </si>
  <si>
    <t>2,45% składki na Fundusz Pracy</t>
  </si>
  <si>
    <t>nagrody w ramach konkursów , bhp</t>
  </si>
  <si>
    <t>wynagrodzenia członków komisji</t>
  </si>
  <si>
    <t>zasiłki</t>
  </si>
  <si>
    <t>stypendia</t>
  </si>
  <si>
    <t xml:space="preserve">wynagrodzenie  </t>
  </si>
  <si>
    <t>składki zus</t>
  </si>
  <si>
    <t>składki  Fundusz Pracy</t>
  </si>
  <si>
    <t>dotacja od Wojewody</t>
  </si>
  <si>
    <t>17,88% składki na ubezpieczenia</t>
  </si>
  <si>
    <t>2,45% składki na fundusz pracy</t>
  </si>
  <si>
    <t>płace</t>
  </si>
  <si>
    <t xml:space="preserve">"13" </t>
  </si>
  <si>
    <t>apteczka</t>
  </si>
  <si>
    <t>wynagrodzenia</t>
  </si>
  <si>
    <t>bhp, pomoc zdrowotna</t>
  </si>
  <si>
    <t>wynagrodzenia pracowników</t>
  </si>
  <si>
    <t>17,88% składki na ubezpieczenie</t>
  </si>
  <si>
    <t>lekarstwa do apteczek</t>
  </si>
  <si>
    <t>leki do apteczki</t>
  </si>
  <si>
    <t>dowóz dzieci i młodzieży</t>
  </si>
  <si>
    <t>R A Z E M  rozdz.75412</t>
  </si>
  <si>
    <t>kąpielisko</t>
  </si>
  <si>
    <t>energia</t>
  </si>
  <si>
    <t>6050 Wydatki inwestycyjne jednostek budżetowych</t>
  </si>
  <si>
    <t>4300 Zakup pozostałych usług</t>
  </si>
  <si>
    <t>4270 Zakup usług remontowych</t>
  </si>
  <si>
    <t>4210 Zakup materiałów i wyposażenia</t>
  </si>
  <si>
    <t>2850 Wpłaty gmin na rzecz izb rolniczych</t>
  </si>
  <si>
    <t>Dz.'010 Rolnictwo i łowiectwo</t>
  </si>
  <si>
    <t>4210 zakup materiałów i wyposażenia</t>
  </si>
  <si>
    <t xml:space="preserve">6050 Wydatki  inwestycyjne jednostek budżetowych </t>
  </si>
  <si>
    <t>4110 Składki na ubezpieczenia społeczne</t>
  </si>
  <si>
    <t>4120 Składki na Fundusz Pracy</t>
  </si>
  <si>
    <t>4230 Zakup leków i materiałów medycznych</t>
  </si>
  <si>
    <t>4260 Zakup energii</t>
  </si>
  <si>
    <t xml:space="preserve">4300 Zakup usług pozostałych </t>
  </si>
  <si>
    <t>3030 Różne wydatki na rzecz osób fizycznych</t>
  </si>
  <si>
    <t>4300 Zakup usług pozostałych</t>
  </si>
  <si>
    <t>4010 Wynagrodzenia osobowe pracowników</t>
  </si>
  <si>
    <t>4410 Podróże służbowe krajowe</t>
  </si>
  <si>
    <t>4430 Różne opłaty i składki</t>
  </si>
  <si>
    <t>3020 Nagrody i wydatki osobowe nie zaliczone do wynagrodzeń</t>
  </si>
  <si>
    <t>4040 Dodatkowe wynagrodzenia roczne</t>
  </si>
  <si>
    <t>4140 Wpłaty na Państwowy Fundusz Rehabilitacji Osób Niepełnosprawnych</t>
  </si>
  <si>
    <t>4440 Odpisy na zakładowy fundusz świadczeń socjalnych</t>
  </si>
  <si>
    <t>4040 Dodatkowe wynagrodzenie roczne</t>
  </si>
  <si>
    <t>4410 podróże służbowe krajowe</t>
  </si>
  <si>
    <t xml:space="preserve">4810 Rezerwy   </t>
  </si>
  <si>
    <t>4240 Zakup pomocy naukowych, dydaktycznych i książek</t>
  </si>
  <si>
    <t>4440 Odpis na zakładowy fundusz świadczeń socjalnych</t>
  </si>
  <si>
    <t>3020 Nagrody i wydatki nie zaliczone do wynagrodzeń</t>
  </si>
  <si>
    <t>3110 Świadczenia społeczne</t>
  </si>
  <si>
    <t>3240 Stypendia oraz inne pomoce dla uczniów</t>
  </si>
  <si>
    <t>6060 Wydatki na zakupy inwestycyjne jednostek budżetowych</t>
  </si>
  <si>
    <t>dotacja ; na fundusz remontowy wspólnot</t>
  </si>
  <si>
    <t>wynagrodzenia zespołu</t>
  </si>
  <si>
    <t>oprawa ksiąg w USC, opieka programowa</t>
  </si>
  <si>
    <t xml:space="preserve">czesne </t>
  </si>
  <si>
    <t>wpływy z usług</t>
  </si>
  <si>
    <t>dotacja z Powiatu</t>
  </si>
  <si>
    <t>"13" dodatkowe wynagrodzenie</t>
  </si>
  <si>
    <t>8070 Odsetki i dyskonto od krajowych skarbowych papierów wartościowych oraz pożyczek i kredytów</t>
  </si>
  <si>
    <t>ubezpieczenia społeczne</t>
  </si>
  <si>
    <t>Wpływy z innych opłat stanowiących dochody jednostek samorządu terytorialnego na podstawie  ustaw</t>
  </si>
  <si>
    <t>2650 Dotacja przedmiotowa z budżetu dla zakładu budżetowego</t>
  </si>
  <si>
    <t>2580 Dotacja podmiotowa z budżetu dla pozostałych jednostek nie zaliczanych do sektora finansów publicznych</t>
  </si>
  <si>
    <t>zakup dodatkowych usług dla młodzieży szkolnej</t>
  </si>
  <si>
    <t>4280 Zakup usług zdrowotnych</t>
  </si>
  <si>
    <t>dowożenie posiłków</t>
  </si>
  <si>
    <t>dodatkowe wynagrodzenie ( 8,5%)</t>
  </si>
  <si>
    <t>3020  Nagrody i wydatki osobowe nie zaliczone do wynagrodzeń</t>
  </si>
  <si>
    <t xml:space="preserve"> Drogi publiczne gminne</t>
  </si>
  <si>
    <t>rozdz.60016 Drogi publiczne gminne</t>
  </si>
  <si>
    <t>dotacja na ulgi ustawowe z Państwowego Funduszu Rehabilitacji Osób Niepełnosprawnych</t>
  </si>
  <si>
    <t>odpłatność z usług opiekuńczych</t>
  </si>
  <si>
    <t xml:space="preserve">dożywianie  uczniów </t>
  </si>
  <si>
    <t xml:space="preserve">remonty na  stadionie </t>
  </si>
  <si>
    <t>materiały do obsługi Rady, zakup stojaka do flag, części do ksero, toneru, tuszu do drukarek, spożywcze</t>
  </si>
  <si>
    <t xml:space="preserve">telefony, szkolenia, za publikacje w gazecie, oprawa Dz. Urzędowych, pocztowa  </t>
  </si>
  <si>
    <t>opłaty za ; wysyłanie zasiłków, pocztowe,  konserwacja ksero, rozmowy telef., Partner programy, prowizje bankowe, szkolenia itp...</t>
  </si>
  <si>
    <t>bhp, badanie kierowcy, akcje gaśnicze: Sucha 1351,17, Stawiszyn 2870,43</t>
  </si>
  <si>
    <t>zakup pomocy - mapy, plansze, tablice, książki</t>
  </si>
  <si>
    <t>tablice, mapy, książki</t>
  </si>
  <si>
    <t>szczegółowe omówienie zadań w załączniku</t>
  </si>
  <si>
    <t>omówienie zadań merytorycznych w załącznikach</t>
  </si>
  <si>
    <t>KULTURA I OCHRONA DZIEDZICTWA NARODOWEGO  omówienie zadań merytorycznych w załącznikach</t>
  </si>
  <si>
    <t>odpis na fundusz świadczeń socjalnych</t>
  </si>
  <si>
    <t>ubezpieczenie majątku</t>
  </si>
  <si>
    <t xml:space="preserve">czynsz dzierżawny - transport w terenie, umowa -  transport do zakładu utylizacji  utylizacja padliny Elkur -  </t>
  </si>
  <si>
    <t>01010</t>
  </si>
  <si>
    <t>Infrastruktura wodociągowa i sanitacyjna wsi</t>
  </si>
  <si>
    <t>R A Z E M  rozdz. '01010</t>
  </si>
  <si>
    <t>0690 Wpływy z różnych opłat</t>
  </si>
  <si>
    <t>0830 Wpływy z usług</t>
  </si>
  <si>
    <t>2310 Dotacje celowe otrzymane z gmin</t>
  </si>
  <si>
    <t>0470 Wpływy z opłat za zarząd, użytkowanie  i użytkowanie wieczyste nieruchomości</t>
  </si>
  <si>
    <t>0750 Dochody z najmu i dzierżawy składników majątkowych Skarbu Państwa lub jednostek samorządu terytorialnego oraz innych umów o podobnych charakterze</t>
  </si>
  <si>
    <t>0760 Wpływy z tytułu  przekształcenia prawa użytkowania wieczystego przysługującego osobom fizycznym w prawo własności</t>
  </si>
  <si>
    <t>Cmentarz</t>
  </si>
  <si>
    <t>RAZEM  rozdział 71035</t>
  </si>
  <si>
    <t>2010 Dotacje celowe otrzymane z budżetu państwa na realizację zadań bieżących z zakresu administracji rządowej oraz innych zadań zleconych gminie ustawami</t>
  </si>
  <si>
    <t>2310 Dotacje celowe otrzymane z gmin na zadania bieżące realizowane na podstawie porozumień między jednostkami samorządu terytorialnego</t>
  </si>
  <si>
    <t>4100 Wynagrodzenia agencyjno-prowizyjne</t>
  </si>
  <si>
    <t>RAZEM  rozdz.75647</t>
  </si>
  <si>
    <t>R A Z E M  rozdz. 75807</t>
  </si>
  <si>
    <t>R A Z E M   rozdz. 75831</t>
  </si>
  <si>
    <t xml:space="preserve">Przedszkola </t>
  </si>
  <si>
    <t>POMOC SPOŁECZNA</t>
  </si>
  <si>
    <t>Świadczenia rodzinne oraz składki na ubezpieczenia emerytalne i rentowe z ubezpieczenia społecznego</t>
  </si>
  <si>
    <t>4130 Składki na ubezpieczenia zdrowotne</t>
  </si>
  <si>
    <t>R A Z E M  rozdz. 85212</t>
  </si>
  <si>
    <t>R A Z E M  rozdz. 85214</t>
  </si>
  <si>
    <t>R A Z E M  rozdz. 85215</t>
  </si>
  <si>
    <t>Zasiłki i pomoc w naturze oraz składki na ubezpieczenia społeczne</t>
  </si>
  <si>
    <t>R A Z E M  rozdz.85228</t>
  </si>
  <si>
    <t>R A Z E M  DZIAŁ 852</t>
  </si>
  <si>
    <t>0920 Pozostałe odsetki</t>
  </si>
  <si>
    <t>2320 Dotacje celowe otrzymane z powiatu na zadania bieżące realizowane na podstawie porozumień (umów) między jednostkami samorządu terytorialnego</t>
  </si>
  <si>
    <t>R A Z E M  rozdz. 92114</t>
  </si>
  <si>
    <t>0970 Wpływy z różnych dochodów</t>
  </si>
  <si>
    <t>0910 Odsetki od nieterminowych wpłat z tytułu podatków i opłat</t>
  </si>
  <si>
    <t>0350 Podatek od działalności gospodarczej osób fizycznych, opłacanych w formie karty podatkowej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</si>
  <si>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</si>
  <si>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</si>
  <si>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</si>
  <si>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</si>
  <si>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</si>
  <si>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2440 Dotacje otrzymane z funduszy celowych na realizację zadań bieżących jednostek sektora finansów publicznych</t>
  </si>
  <si>
    <t>0410 Wpływy z opłaty skarbowej</t>
  </si>
  <si>
    <t>0480 Wpływy z opłat za zezwolenia na sprzedaż alkoholu</t>
  </si>
  <si>
    <t xml:space="preserve">0490 Wpływy z innych lokalnych opłat pobieranych przez jednostki samorządu terytorialnego na podstawie odrębnych ustaw </t>
  </si>
  <si>
    <t>0010 Podatek dochodowy od osób fizycznych</t>
  </si>
  <si>
    <t>0020 Podatek dochodowy od osób prawnych</t>
  </si>
  <si>
    <t>2920 Subwencje ogólne z budżetu państwa</t>
  </si>
  <si>
    <t>0360 Podatek od spadków i darowizn</t>
  </si>
  <si>
    <t>wynagrodzenia z odprawami</t>
  </si>
  <si>
    <t>Pobór podatków, opłat i niepodatkowych należności budżetowych</t>
  </si>
  <si>
    <t>6220 Dotacje celowe z budżetu na finansowanie lub dofinansowanie kosztów realizacji inwestycji i zakupów inwestycyjnych innych jednostek sektora finansów publicznych</t>
  </si>
  <si>
    <t>Składki na ubezpieczenia zdrowotne opłacane za osoby pobierające niektóre świadczenia z pomocy społecznej oraz niektóre świadczenia rodzinne</t>
  </si>
  <si>
    <t>Pozostałe instytucje kultury</t>
  </si>
  <si>
    <t>dotacja na zakupy inwestycyjne</t>
  </si>
  <si>
    <t>realizacja w 4 kwartale</t>
  </si>
  <si>
    <t>delegacja</t>
  </si>
  <si>
    <t>ubezpieczenie sprzętu</t>
  </si>
  <si>
    <t xml:space="preserve">energia, woda, gaz </t>
  </si>
  <si>
    <t>konserwację urządzeń Systemu Alarmowego 550 Wojewoda</t>
  </si>
  <si>
    <t>0370 Podatek od posiadania psów</t>
  </si>
  <si>
    <t>0430 Wpływy z opłaty targowej</t>
  </si>
  <si>
    <t>0460 Wpływy z opłaty eksploatacyjnej</t>
  </si>
  <si>
    <t>opłata targowa</t>
  </si>
  <si>
    <t>eksploatacyjna</t>
  </si>
  <si>
    <t>od posiadania psów</t>
  </si>
  <si>
    <t xml:space="preserve">materiały; druki, formularze papier do drukowania, </t>
  </si>
  <si>
    <t>usługi pocztowe, dostarczanie decyzji, nakazów</t>
  </si>
  <si>
    <t>Część wyrównawcza subwencji ogólnej dla gmin</t>
  </si>
  <si>
    <t xml:space="preserve">subwencja  </t>
  </si>
  <si>
    <t>Część równoważąca subwencji ogólnej dla gmin</t>
  </si>
  <si>
    <t>subwencja równoważące</t>
  </si>
  <si>
    <t>zakup materiałów i wyposażenia</t>
  </si>
  <si>
    <t>co, gaz, energia, woda</t>
  </si>
  <si>
    <t xml:space="preserve">usługi remontowe </t>
  </si>
  <si>
    <t>wydatki związane z pracą metodyków</t>
  </si>
  <si>
    <t xml:space="preserve">zakupy inwestycyjne </t>
  </si>
  <si>
    <t xml:space="preserve">Świadczenia rodzinne </t>
  </si>
  <si>
    <t>za prowadzenie świadczeń rodzinnych</t>
  </si>
  <si>
    <t>Składki na Fundusz Pracy</t>
  </si>
  <si>
    <t xml:space="preserve"> Zakup materiałów i wyposażenia</t>
  </si>
  <si>
    <t xml:space="preserve"> Zakup usług pozostałych</t>
  </si>
  <si>
    <t>usługi pozostałe</t>
  </si>
  <si>
    <t>Zakup materiałów i wyposażenia</t>
  </si>
  <si>
    <t>pomoce dydaktyczne</t>
  </si>
  <si>
    <t>za usługi - sprzątanie ulic, dróg likwidacja dzikich wysypisk, łapanie psów</t>
  </si>
  <si>
    <t>remonty oświetlenia ulicznego</t>
  </si>
  <si>
    <t>R A Z E M  rozdz. 85219</t>
  </si>
  <si>
    <t>R A Z E M  rozdz. 85295</t>
  </si>
  <si>
    <t>zimowe utrzymanie dróg i ulic - odśnieżanie / posypywanie piaskiem/ likwidacja gołoledzi</t>
  </si>
  <si>
    <t xml:space="preserve">R A Z E M  rozdz. 75023 </t>
  </si>
  <si>
    <t xml:space="preserve">dotacja od Wojewody </t>
  </si>
  <si>
    <t>2360 Dochody jednostek samorządu terytorialnego związane z realizacją zadań z zakresu administracji rządowej oraz innych zadań zleconych ustawami</t>
  </si>
  <si>
    <t>PLAN</t>
  </si>
  <si>
    <t>NA 2005</t>
  </si>
  <si>
    <t>Wydatki na 2005 r.</t>
  </si>
  <si>
    <t>4590 Kary i odszkodowania wypłacane na rzecz osób fizycznych</t>
  </si>
  <si>
    <t>Rozliczenia z tytułu poręczeń i gwarancji udzielonych przez Skarb Państwa lub jednostkę samorządu terytorialnego</t>
  </si>
  <si>
    <t>R A Z E M   rozdz. 75704</t>
  </si>
  <si>
    <t>8020 Wypłaty z tytułu gwarancji i poręczeń</t>
  </si>
  <si>
    <t>poręczenie OSP Sucha 2500, ZUK - 19215zł</t>
  </si>
  <si>
    <t>Wpływy z podatku rolnego, podatku leśnego, podatku od czynności, cywilnoprawnych,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</si>
  <si>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</si>
  <si>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RAZEM  rozdz. 75616</t>
  </si>
  <si>
    <t>4350 Opłaty za usługi internetowe</t>
  </si>
  <si>
    <t>4170 Wynagrodzenia bezosobowe</t>
  </si>
  <si>
    <t>4480 Podatek od nieruchomości</t>
  </si>
  <si>
    <t>podatek OSP Sucha -               OSP Stawiszyn</t>
  </si>
  <si>
    <t>4520 Opłaty na rzecz budżetów jednostek samorządu terytorialnego</t>
  </si>
  <si>
    <t>opłata wieczystego użytkowania</t>
  </si>
  <si>
    <t>0490 Wpływy z innych lokalnych opłat pobieranych przez jednostki samorządu terytorialnego na podstawie odrębnych ustaw</t>
  </si>
  <si>
    <t xml:space="preserve">z tytułu przekształcenia użytkowania wieczystego w prawo własności </t>
  </si>
  <si>
    <t xml:space="preserve">opłata za użytkowanie wieczyste gruntów, </t>
  </si>
  <si>
    <t xml:space="preserve">razem rozdział 70005 </t>
  </si>
  <si>
    <t>dochody  5% od 23.959</t>
  </si>
  <si>
    <t>przypis  za  2004 to 134.700 tendencja spadkowa</t>
  </si>
  <si>
    <t>podatek rolny ustalany zgodnie z ustawą z dnia 15 listopada 1994r(tekst jednolity z 1993r Dz.U.Nr 9  poz.431 z późniejszymi zmianami i podstawa opodatkowania podatkiem rolnym stanowi liczba hektarów przeliczeniowych wynikających z ewidencji gruntów oraz zaliczenia do okręgu</t>
  </si>
  <si>
    <t>podatek leśny ustalany jest zgodnie z ustawą DZ. 101, poz. 444 z późniejszymi zmianami, podatkiem leśnym podlegają lasy z wyjątkiem :nie związanych z gospodarką leśną, średnia cena sprzedaży</t>
  </si>
  <si>
    <t xml:space="preserve">RAZEM  rozdz. 75618 </t>
  </si>
  <si>
    <t xml:space="preserve">od osób prawnych udział , </t>
  </si>
  <si>
    <t>2030 Dotacje celowe otrzymane z budżetu państwa na realizację własnych zadań bieżących gmin</t>
  </si>
  <si>
    <t>Dokształcanie i doskonalenie nauczycieli</t>
  </si>
  <si>
    <t>R A Z E M  rozdz.80144</t>
  </si>
  <si>
    <t>2480 Dotacja podmiotowa z budżetu dla samorządowej instytucji kultury</t>
  </si>
  <si>
    <t xml:space="preserve">opłata skarbowa wykonanie za 9 m-cy dają nadzieję do takiego szacowania dochodów </t>
  </si>
  <si>
    <t>wynagrodzenie za pracę po 1/2  za pracę 12563, f.nagród 377</t>
  </si>
  <si>
    <t>Domy pomocy społecznej</t>
  </si>
  <si>
    <t>4330 Zakup usług przez jednostki samorządu terytorialnego od innych jednostek samorządu terytorialnego</t>
  </si>
  <si>
    <t>opłaty za pobyt w Domu Pomocy Społecznej zgodnie z art..61ust.2 pkt.3 i ust. 3</t>
  </si>
  <si>
    <t>R A Z E M  rozdz. 85202</t>
  </si>
  <si>
    <t>wynagrodzenie 4,5 etatów ,wynagrodzenia 148.115+nagrody 4450+ jubileuszówka5520</t>
  </si>
  <si>
    <t xml:space="preserve"> Składki na ubezpieczenia społeczne - Wojewoda</t>
  </si>
  <si>
    <t xml:space="preserve"> Składki na ubezpieczenia społeczne; -od świadczeń - 36.960 + składka 2740</t>
  </si>
  <si>
    <t>WYDATKÓW</t>
  </si>
  <si>
    <t>DOCHODÓW</t>
  </si>
  <si>
    <t>4170 Wynagrodzenie bezosobowe</t>
  </si>
  <si>
    <t xml:space="preserve">wyceny do renty planistycznej -3.000, wyceny nieruchomości przeznaczonych do sprzedaży i do opłat adiacenckich - 20.000, opłata leśna - 2.000, komunalizacja działek PFZ - 2000, koszty przygotowania działek budowlanych przy Polnej; 8000- geodezyjne, notarialne i sądowe - 12.000, </t>
  </si>
  <si>
    <t>Świadczenia społeczne- zasiłki Gmina 70.000 Wojewoda 110.000</t>
  </si>
  <si>
    <t>dotacja do Biblioteki</t>
  </si>
  <si>
    <t>dotacja do MGOKu</t>
  </si>
  <si>
    <t>remonty</t>
  </si>
  <si>
    <t>wynagrodzenie 2 etatów ( 3 osoby zatrudnione)</t>
  </si>
  <si>
    <t>opłata za usługi internetowe</t>
  </si>
  <si>
    <t xml:space="preserve">Dodatki mieszkaniowe za 9 m-cy zaangażowanie wynosi 143.024 </t>
  </si>
  <si>
    <t>dodatkowe wynagrodzenie roczne</t>
  </si>
  <si>
    <t>termo modernizacja w Miejsko-Gminnym Zakładzie Opieki Zdrowotnej na wymianę okien</t>
  </si>
  <si>
    <t>prace interwencyjne i publiczne - zatrudnienie osób</t>
  </si>
  <si>
    <t>dotacja na projekty  zgodnie z programem</t>
  </si>
  <si>
    <t>organizacja wypoczynku dla dzieci i młodzieży świetlice środowiskowe, usługi transportowe ratownicy na kąpielisku, szkolenia komisji oraz osób prowadzących programy profilaktyczne, leczenie alkoholików, usługi psychologa, radcy prawnego</t>
  </si>
  <si>
    <t xml:space="preserve">RAZEM  rozdz. 75615 </t>
  </si>
  <si>
    <t>sprzedaż mienia - działki "nowa baza GS", działki przy nr 1243/125, Stawiszynie, Sucha ( była szkoła), działki budowlane przy Polnej 5x800x25, nieruchomość na Borkach uchwała Rady po 20zł za m2x26000 = 520.000 - nieruchomość rezydencyjna</t>
  </si>
  <si>
    <t>wpłaty mieszkańców 30 000na wodociąg Pohulanka - Okrąglik, wpłaty mieszkańców 28 000, Kamień - Brzeska Wola - Leopoldów</t>
  </si>
  <si>
    <t>przyłączenia do wodociągu i na wodociąg "Korczakówka" 35.500</t>
  </si>
  <si>
    <t>plany- bieżące remonty; cząstkowe dróg i ulic, kruszywo, piach, żwir, szlaka, profilowanie równiarką, znaki drogowe, udrażnianie  kanalizacji deszczowej ( odprowadzenie wody z ulic),</t>
  </si>
  <si>
    <t>zakup materiałów ; paliwo, olej,żwir (5 zestawów) środki chemiczne do dezynfekcji farby, kosy mechanicznej i inne</t>
  </si>
  <si>
    <t>dozór pieca gazowego, z tytułu umów zlecenie</t>
  </si>
  <si>
    <t>materiałów biurowych, druki, środki czystości, (Urząd i szalet publiczny) prenumerata,  dyskietki,CD do archiwizacji danych, wymiar, podatki, księgowość, płace, oprogramowanie aktualizacja</t>
  </si>
  <si>
    <t>za dostawę energii elektrycznej - 9500, gazu - 21000, wody -1500</t>
  </si>
  <si>
    <t>planowano malowanie, remont oświetlenia, remont podłóg</t>
  </si>
  <si>
    <t>usług , telefony - 47440, opłata  pocztowa - 35200, obsługa prawna - 40 260, szkolenia - 30000, obsługa bankowa, badania okresowe, i inne</t>
  </si>
  <si>
    <t>wymiana i ocieplenie dachu na budynku Urzędu Miasta i Gminy</t>
  </si>
  <si>
    <t xml:space="preserve">zakup sprzętu komputerowego </t>
  </si>
  <si>
    <t xml:space="preserve">R A Z E M  rozdz. 75601 </t>
  </si>
  <si>
    <t>zgodnie z pismem Ministra Finansów Nr ST3-4820-52/2004</t>
  </si>
  <si>
    <t xml:space="preserve"> targowica - 25 000 i prowizja sołtysów - 30 000,</t>
  </si>
  <si>
    <t>subwencja oświatowa zgodnie z pismem Ministra Finansów ST3-4820-52/2004</t>
  </si>
  <si>
    <t>R A Z E M  rozdz. 85213</t>
  </si>
  <si>
    <t>wynagrodzenie bezosobowe za prowadzenie zbiórki zwłok zwierzęcych</t>
  </si>
  <si>
    <t>na budowę wodociągu na osiedlu "Korczakówka" 50% kosztów wpłaty mieszkańców realizowany przez ZWiK</t>
  </si>
  <si>
    <t>dzierżawy gruntów pod domkami rekreacyjnymi  nad Pilicą - 17.000, dzierżawa gruntów pod działalność gospodarczą 23.000, dzierżawa targowisk miejskich 150.000 za 10 m-cy</t>
  </si>
  <si>
    <t>zaplanowano na; plan zagospodarowania przestrzennego miasta i gminy - procedura rozpoczęta w 2002 r. - 4.500,zmiana studium i planu przestrzennego gminy dla terenów gminy położonych przy obwodnicy miasta - 30.000, projekt założeń zaopatrzenia gminy w nośniki energii - 7000</t>
  </si>
  <si>
    <t>zakup do świetlic, placówek prowadzących programy profilaktyczne w niezbędny sprzęt i materiały; m.in.. Materiały biurowe,fachowa literatura, dofinansowanie Klubu AA, odtwarzacze, plansze, plakaty, kasety, sprzęt sportowy</t>
  </si>
  <si>
    <t>zakupy materiałów, paliwa</t>
  </si>
  <si>
    <t>dotacja od Wojewody 1000zł w tym na ; utrzymanie i konserwację sprzętu techniczno - wojskowego oraz szkolenie obronne i utrzymanie i konserwację urządzeń Systemu Alarmowego, Gmina 5000</t>
  </si>
  <si>
    <t xml:space="preserve"> Wojewoda 500sprzęt komputerowy 5000</t>
  </si>
  <si>
    <t xml:space="preserve">podatek od czynności cywilnoprawnych </t>
  </si>
  <si>
    <t xml:space="preserve">podatek od środków transportowych, </t>
  </si>
  <si>
    <t>0450 Wpływy z opłaty administracyjnej za czynności urzędowe</t>
  </si>
  <si>
    <t>wypisy i wyrysy z planu zagospodarowania przestrzennego Uchwała Rady 10000</t>
  </si>
  <si>
    <t xml:space="preserve"> renta planistyczna - 20.000</t>
  </si>
  <si>
    <t xml:space="preserve">podatek od nieruchomości </t>
  </si>
  <si>
    <t>od spadków i darowizn</t>
  </si>
  <si>
    <t xml:space="preserve"> odsetki </t>
  </si>
  <si>
    <t>opłaty za zezwolenia na sprzedaż alkoholu</t>
  </si>
  <si>
    <t xml:space="preserve"> opłata adiacencka - 35.000, za działalność gospodarczą - 15.000</t>
  </si>
  <si>
    <t>kanalizacja Mroczkowskjego,Targowicka, - z pożyczki z WFOŚiGW 125.000 i 104000</t>
  </si>
  <si>
    <t>wodociąg Stawiszyn pożyczka z 360.000 WFOŚiGW, ze środków mieszkańców wodociąg Pohulanka - Okrąglik, Kamień - Brzeska Wola - Leopoldów 58.000zł</t>
  </si>
  <si>
    <t>rezerwa ogólna</t>
  </si>
  <si>
    <t>R A Z E M  rozdz. 92195</t>
  </si>
  <si>
    <t>4350 Usługi internetowe</t>
  </si>
  <si>
    <t xml:space="preserve"> BUDŻET  MIASTA I GMINY BIAŁOBRZEGI NA  2005R.                       </t>
  </si>
  <si>
    <t>0770 Wpływy z odpłatnego nabycia prawa własności oraz prawa z użytkowania wieczystego nieruchomości</t>
  </si>
  <si>
    <t>Drogi publiczne powiatowe</t>
  </si>
  <si>
    <t>budowa chodnika przy ulicy Białobrzeskiej w Suchej</t>
  </si>
  <si>
    <t>6210 Dotacje celowe z budżetu na finansowanie lub dofinansowanie kosztów realizacji inwest. i zak. inwest. zakładów budżetowych</t>
  </si>
  <si>
    <t>modernizacja budynku "siłowni" na stadionie</t>
  </si>
  <si>
    <t>usługi związane z promocją:turnieje sportowe 5000zł, opracowanie folderu,   aktualizacja strony internetowej, biuletyn informacji publicznej, udział w imprezach (Majowe Dni B. Pożegnanie Lata, targi, turystyczne oferty inwestycyjne)</t>
  </si>
  <si>
    <t>stadion 116.800w tym ; boisko w Suchej 3000</t>
  </si>
  <si>
    <t>modernizacja ulicy Sądowej od Krakowskiej50.000, Piotra Skargi 12.000, do Mikówki 5000</t>
  </si>
  <si>
    <t xml:space="preserve">zakup gruntu do zasobu mienia komunalnego zakup nieruchomości przy Żeromskiego - 35.000, regulacja stanu prawnego dróg gminnych - odszkodowania 20000zł </t>
  </si>
  <si>
    <t>zakup lekkiego samochodu bojowego do Suchej</t>
  </si>
  <si>
    <t>dobudowa oświetlenia ulicznego w Kamieniu</t>
  </si>
  <si>
    <t>2810 Dotacja celowa z budżetu na finansowanie lub dofinansowanie zadań zleconych do realizacji fundacjom</t>
  </si>
  <si>
    <t>6030 Wydatki na fundusz założycielski fundacji</t>
  </si>
  <si>
    <t>dotacja dla Koalicji dla Młodych</t>
  </si>
  <si>
    <t>Na fundusz założycielski Fundacji Koalicja  dla Młodych zgodnie z uchwałą Rady z 2004 r</t>
  </si>
  <si>
    <t>zakup instrumentów dla Orkiestry Dętej</t>
  </si>
  <si>
    <t>STADION -6150, Sucha 2000</t>
  </si>
  <si>
    <t>UTRZYMANIE stadionu - 21500, Sucha 1000</t>
  </si>
  <si>
    <t xml:space="preserve">STADION </t>
  </si>
  <si>
    <t>materiały dla młodych Pilica - 10.000, Sucha 2000</t>
  </si>
  <si>
    <t>Pilica</t>
  </si>
  <si>
    <t>Sucha 7000, młodzi, Pilica 8000</t>
  </si>
  <si>
    <t>Sucha -18.000  , młodzi i Pilica- 37.000</t>
  </si>
  <si>
    <t xml:space="preserve"> orzecznictwa o kąpielisku i inne</t>
  </si>
  <si>
    <t>6210 Dotacje celowe z budżetu na finansowanie lub dofinansowanie kosztów realizacji inwestycji i zakupów  inwestycyjnych zakładów budżetowych</t>
  </si>
  <si>
    <t>dotacja na laboratorium oczyszczalni z pożyczki z WFOŚiGW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</si>
</sst>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[Red]\-#,##0\ "/>
    <numFmt numFmtId="167" formatCode="#,##0.00_ ;[Red]\-#,##0.00\ "/>
    <numFmt numFmtId="168" formatCode="0_ ;[Red]\-0\ 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27">
    <font>
      <sz val="10"/>
      <name val="Arial CE"/>
      <family val="0"/>
    </font>
    <font>
      <sz val="2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i/>
      <u val="single"/>
      <sz val="10"/>
      <color indexed="10"/>
      <name val="Arial CE"/>
      <family val="2"/>
    </font>
    <font>
      <i/>
      <sz val="8"/>
      <color indexed="10"/>
      <name val="Arial CE"/>
      <family val="2"/>
    </font>
    <font>
      <b/>
      <sz val="11"/>
      <color indexed="10"/>
      <name val="Arial CE"/>
      <family val="2"/>
    </font>
    <font>
      <b/>
      <sz val="8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vertical="top"/>
    </xf>
    <xf numFmtId="166" fontId="2" fillId="0" borderId="0" xfId="0" applyNumberFormat="1" applyFont="1" applyBorder="1" applyAlignment="1">
      <alignment vertical="top"/>
    </xf>
    <xf numFmtId="166" fontId="4" fillId="0" borderId="0" xfId="0" applyNumberFormat="1" applyFont="1" applyAlignment="1">
      <alignment vertical="top" wrapText="1"/>
    </xf>
    <xf numFmtId="166" fontId="0" fillId="0" borderId="0" xfId="0" applyNumberFormat="1" applyAlignment="1">
      <alignment vertical="top" wrapText="1"/>
    </xf>
    <xf numFmtId="166" fontId="0" fillId="2" borderId="0" xfId="0" applyNumberForma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6" fillId="0" borderId="0" xfId="0" applyNumberFormat="1" applyFont="1" applyAlignment="1">
      <alignment vertical="top"/>
    </xf>
    <xf numFmtId="166" fontId="0" fillId="2" borderId="1" xfId="0" applyNumberFormat="1" applyFill="1" applyBorder="1" applyAlignment="1">
      <alignment wrapText="1"/>
    </xf>
    <xf numFmtId="166" fontId="3" fillId="0" borderId="0" xfId="0" applyNumberFormat="1" applyFont="1" applyBorder="1" applyAlignment="1">
      <alignment vertical="top" wrapText="1"/>
    </xf>
    <xf numFmtId="166" fontId="0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 horizontal="left" vertical="top" wrapText="1"/>
    </xf>
    <xf numFmtId="166" fontId="6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vertical="top"/>
    </xf>
    <xf numFmtId="168" fontId="0" fillId="0" borderId="0" xfId="0" applyNumberFormat="1" applyFont="1" applyAlignment="1">
      <alignment vertical="top"/>
    </xf>
    <xf numFmtId="168" fontId="2" fillId="0" borderId="0" xfId="0" applyNumberFormat="1" applyFont="1" applyAlignment="1" quotePrefix="1">
      <alignment vertical="top"/>
    </xf>
    <xf numFmtId="166" fontId="0" fillId="0" borderId="0" xfId="0" applyNumberFormat="1" applyAlignment="1">
      <alignment horizontal="left" vertical="top" wrapText="1"/>
    </xf>
    <xf numFmtId="166" fontId="0" fillId="0" borderId="0" xfId="0" applyNumberFormat="1" applyAlignment="1" quotePrefix="1">
      <alignment vertical="top" wrapText="1"/>
    </xf>
    <xf numFmtId="166" fontId="0" fillId="0" borderId="0" xfId="0" applyNumberFormat="1" applyFont="1" applyAlignment="1" quotePrefix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wrapText="1"/>
    </xf>
    <xf numFmtId="168" fontId="3" fillId="0" borderId="0" xfId="0" applyNumberFormat="1" applyFont="1" applyAlignment="1">
      <alignment vertical="top"/>
    </xf>
    <xf numFmtId="168" fontId="4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 wrapText="1"/>
    </xf>
    <xf numFmtId="168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horizontal="right" vertical="top" wrapText="1"/>
    </xf>
    <xf numFmtId="166" fontId="5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/>
    </xf>
    <xf numFmtId="166" fontId="8" fillId="0" borderId="0" xfId="0" applyNumberFormat="1" applyFont="1" applyAlignment="1">
      <alignment vertical="top"/>
    </xf>
    <xf numFmtId="166" fontId="4" fillId="0" borderId="0" xfId="0" applyNumberFormat="1" applyFont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66" fontId="6" fillId="0" borderId="0" xfId="0" applyNumberFormat="1" applyFont="1" applyAlignment="1">
      <alignment horizontal="center" vertical="top" wrapText="1"/>
    </xf>
    <xf numFmtId="168" fontId="6" fillId="0" borderId="0" xfId="0" applyNumberFormat="1" applyFont="1" applyAlignment="1">
      <alignment vertical="top"/>
    </xf>
    <xf numFmtId="168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 wrapText="1"/>
    </xf>
    <xf numFmtId="166" fontId="9" fillId="0" borderId="0" xfId="0" applyNumberFormat="1" applyFont="1" applyAlignment="1">
      <alignment vertical="top"/>
    </xf>
    <xf numFmtId="168" fontId="6" fillId="0" borderId="0" xfId="0" applyNumberFormat="1" applyFont="1" applyAlignment="1" quotePrefix="1">
      <alignment vertical="top"/>
    </xf>
    <xf numFmtId="166" fontId="4" fillId="0" borderId="0" xfId="0" applyNumberFormat="1" applyFont="1" applyAlignment="1">
      <alignment horizontal="center" vertical="top" wrapText="1"/>
    </xf>
    <xf numFmtId="166" fontId="10" fillId="0" borderId="0" xfId="0" applyNumberFormat="1" applyFont="1" applyAlignment="1">
      <alignment vertical="top" wrapText="1"/>
    </xf>
    <xf numFmtId="166" fontId="9" fillId="0" borderId="0" xfId="0" applyNumberFormat="1" applyFont="1" applyAlignment="1">
      <alignment horizontal="center" vertical="top" wrapText="1"/>
    </xf>
    <xf numFmtId="166" fontId="10" fillId="0" borderId="0" xfId="0" applyNumberFormat="1" applyFont="1" applyAlignment="1" quotePrefix="1">
      <alignment vertical="top" wrapText="1"/>
    </xf>
    <xf numFmtId="166" fontId="0" fillId="0" borderId="0" xfId="15" applyFont="1">
      <alignment vertical="top" wrapText="1"/>
      <protection/>
    </xf>
    <xf numFmtId="166" fontId="4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 quotePrefix="1">
      <alignment vertical="top" wrapText="1"/>
    </xf>
    <xf numFmtId="168" fontId="2" fillId="0" borderId="0" xfId="0" applyNumberFormat="1" applyFont="1" applyFill="1" applyAlignment="1">
      <alignment vertical="top"/>
    </xf>
    <xf numFmtId="166" fontId="0" fillId="0" borderId="0" xfId="0" applyNumberFormat="1" applyFill="1" applyAlignment="1">
      <alignment vertical="top" wrapText="1"/>
    </xf>
    <xf numFmtId="166" fontId="10" fillId="0" borderId="0" xfId="0" applyNumberFormat="1" applyFont="1" applyFill="1" applyAlignment="1">
      <alignment vertical="top" wrapText="1"/>
    </xf>
    <xf numFmtId="168" fontId="2" fillId="0" borderId="0" xfId="0" applyNumberFormat="1" applyFont="1" applyAlignment="1">
      <alignment wrapText="1"/>
    </xf>
    <xf numFmtId="166" fontId="14" fillId="0" borderId="0" xfId="0" applyNumberFormat="1" applyFont="1" applyAlignment="1">
      <alignment vertical="top" wrapText="1"/>
    </xf>
    <xf numFmtId="168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 wrapText="1"/>
    </xf>
    <xf numFmtId="166" fontId="15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center" vertical="top"/>
    </xf>
    <xf numFmtId="168" fontId="3" fillId="0" borderId="0" xfId="0" applyNumberFormat="1" applyFont="1" applyAlignment="1" quotePrefix="1">
      <alignment vertical="top"/>
    </xf>
    <xf numFmtId="166" fontId="13" fillId="0" borderId="0" xfId="0" applyNumberFormat="1" applyFont="1" applyAlignment="1">
      <alignment/>
    </xf>
    <xf numFmtId="166" fontId="16" fillId="0" borderId="0" xfId="0" applyNumberFormat="1" applyFont="1" applyAlignment="1">
      <alignment vertical="top" wrapText="1"/>
    </xf>
    <xf numFmtId="166" fontId="17" fillId="0" borderId="0" xfId="0" applyNumberFormat="1" applyFont="1" applyAlignment="1">
      <alignment vertical="top" wrapText="1"/>
    </xf>
    <xf numFmtId="166" fontId="17" fillId="0" borderId="0" xfId="0" applyNumberFormat="1" applyFont="1" applyFill="1" applyBorder="1" applyAlignment="1">
      <alignment vertical="top"/>
    </xf>
    <xf numFmtId="166" fontId="18" fillId="0" borderId="0" xfId="0" applyNumberFormat="1" applyFont="1" applyFill="1" applyBorder="1" applyAlignment="1">
      <alignment vertical="top"/>
    </xf>
    <xf numFmtId="166" fontId="21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166" fontId="18" fillId="0" borderId="0" xfId="0" applyNumberFormat="1" applyFont="1" applyBorder="1" applyAlignment="1">
      <alignment vertical="top"/>
    </xf>
    <xf numFmtId="166" fontId="22" fillId="0" borderId="0" xfId="0" applyNumberFormat="1" applyFont="1" applyBorder="1" applyAlignment="1">
      <alignment vertical="top"/>
    </xf>
    <xf numFmtId="166" fontId="17" fillId="0" borderId="0" xfId="0" applyNumberFormat="1" applyFont="1" applyFill="1" applyAlignment="1">
      <alignment vertical="top"/>
    </xf>
    <xf numFmtId="166" fontId="18" fillId="0" borderId="0" xfId="0" applyNumberFormat="1" applyFont="1" applyFill="1" applyAlignment="1">
      <alignment vertical="top"/>
    </xf>
    <xf numFmtId="166" fontId="19" fillId="0" borderId="0" xfId="0" applyNumberFormat="1" applyFont="1" applyFill="1" applyAlignment="1">
      <alignment vertical="top"/>
    </xf>
    <xf numFmtId="166" fontId="18" fillId="0" borderId="0" xfId="0" applyNumberFormat="1" applyFont="1" applyAlignment="1">
      <alignment vertical="top"/>
    </xf>
    <xf numFmtId="166" fontId="23" fillId="0" borderId="0" xfId="0" applyNumberFormat="1" applyFont="1" applyAlignment="1">
      <alignment vertical="top"/>
    </xf>
    <xf numFmtId="166" fontId="17" fillId="0" borderId="0" xfId="0" applyNumberFormat="1" applyFont="1" applyAlignment="1">
      <alignment vertical="top"/>
    </xf>
    <xf numFmtId="166" fontId="21" fillId="0" borderId="0" xfId="0" applyNumberFormat="1" applyFont="1" applyAlignment="1">
      <alignment vertical="top"/>
    </xf>
    <xf numFmtId="166" fontId="22" fillId="0" borderId="0" xfId="0" applyNumberFormat="1" applyFont="1" applyAlignment="1">
      <alignment vertical="top"/>
    </xf>
    <xf numFmtId="166" fontId="19" fillId="0" borderId="0" xfId="0" applyNumberFormat="1" applyFont="1" applyAlignment="1">
      <alignment vertical="top"/>
    </xf>
    <xf numFmtId="166" fontId="24" fillId="0" borderId="0" xfId="0" applyNumberFormat="1" applyFont="1" applyAlignment="1">
      <alignment vertical="top"/>
    </xf>
    <xf numFmtId="3" fontId="18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top"/>
    </xf>
    <xf numFmtId="166" fontId="22" fillId="0" borderId="0" xfId="0" applyNumberFormat="1" applyFont="1" applyFill="1" applyAlignment="1">
      <alignment vertical="top"/>
    </xf>
    <xf numFmtId="166" fontId="21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25" fillId="0" borderId="0" xfId="0" applyNumberFormat="1" applyFont="1" applyAlignment="1">
      <alignment vertical="top"/>
    </xf>
    <xf numFmtId="3" fontId="18" fillId="0" borderId="0" xfId="0" applyNumberFormat="1" applyFont="1" applyAlignment="1">
      <alignment wrapText="1"/>
    </xf>
    <xf numFmtId="3" fontId="17" fillId="0" borderId="0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17" fillId="0" borderId="0" xfId="0" applyNumberFormat="1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3" fontId="21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8" fillId="0" borderId="0" xfId="0" applyNumberFormat="1" applyFont="1" applyAlignment="1">
      <alignment horizontal="center" wrapText="1"/>
    </xf>
    <xf numFmtId="3" fontId="17" fillId="0" borderId="0" xfId="0" applyNumberFormat="1" applyFont="1" applyAlignment="1">
      <alignment/>
    </xf>
    <xf numFmtId="166" fontId="26" fillId="0" borderId="0" xfId="0" applyNumberFormat="1" applyFont="1" applyAlignment="1">
      <alignment wrapText="1"/>
    </xf>
    <xf numFmtId="166" fontId="17" fillId="0" borderId="0" xfId="0" applyNumberFormat="1" applyFont="1" applyAlignment="1">
      <alignment horizontal="center"/>
    </xf>
    <xf numFmtId="166" fontId="17" fillId="3" borderId="2" xfId="0" applyNumberFormat="1" applyFont="1" applyFill="1" applyBorder="1" applyAlignment="1">
      <alignment horizontal="center"/>
    </xf>
    <xf numFmtId="166" fontId="20" fillId="4" borderId="3" xfId="0" applyNumberFormat="1" applyFont="1" applyFill="1" applyBorder="1" applyAlignment="1">
      <alignment horizontal="center" wrapText="1"/>
    </xf>
    <xf numFmtId="166" fontId="19" fillId="4" borderId="3" xfId="0" applyNumberFormat="1" applyFont="1" applyFill="1" applyBorder="1" applyAlignment="1">
      <alignment horizontal="center"/>
    </xf>
    <xf numFmtId="166" fontId="19" fillId="0" borderId="4" xfId="0" applyNumberFormat="1" applyFon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 wrapText="1"/>
    </xf>
    <xf numFmtId="166" fontId="0" fillId="2" borderId="6" xfId="0" applyNumberFormat="1" applyFill="1" applyBorder="1" applyAlignment="1">
      <alignment wrapText="1"/>
    </xf>
    <xf numFmtId="3" fontId="19" fillId="0" borderId="7" xfId="0" applyNumberFormat="1" applyFont="1" applyFill="1" applyBorder="1" applyAlignment="1">
      <alignment wrapText="1"/>
    </xf>
    <xf numFmtId="3" fontId="19" fillId="4" borderId="3" xfId="0" applyNumberFormat="1" applyFont="1" applyFill="1" applyBorder="1" applyAlignment="1">
      <alignment horizontal="center" wrapText="1"/>
    </xf>
    <xf numFmtId="3" fontId="20" fillId="4" borderId="3" xfId="0" applyNumberFormat="1" applyFont="1" applyFill="1" applyBorder="1" applyAlignment="1">
      <alignment horizontal="center" wrapText="1"/>
    </xf>
    <xf numFmtId="3" fontId="17" fillId="3" borderId="2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 wrapText="1"/>
    </xf>
    <xf numFmtId="168" fontId="2" fillId="0" borderId="8" xfId="0" applyNumberFormat="1" applyFont="1" applyBorder="1" applyAlignment="1">
      <alignment/>
    </xf>
    <xf numFmtId="166" fontId="13" fillId="2" borderId="9" xfId="0" applyNumberFormat="1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/>
    </xf>
    <xf numFmtId="3" fontId="20" fillId="0" borderId="11" xfId="16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6" fillId="0" borderId="0" xfId="0" applyNumberFormat="1" applyFont="1" applyFill="1" applyAlignment="1">
      <alignment vertical="top"/>
    </xf>
    <xf numFmtId="3" fontId="1" fillId="0" borderId="8" xfId="0" applyNumberFormat="1" applyFont="1" applyBorder="1" applyAlignment="1">
      <alignment horizontal="center" wrapText="1"/>
    </xf>
  </cellXfs>
  <cellStyles count="9">
    <cellStyle name="Normal" xfId="0"/>
    <cellStyle name="13" xfId="15"/>
    <cellStyle name="Comma" xfId="16"/>
    <cellStyle name="Comma [0]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abSelected="1" workbookViewId="0" topLeftCell="A68">
      <selection activeCell="C68" sqref="C68"/>
    </sheetView>
  </sheetViews>
  <sheetFormatPr defaultColWidth="9.00390625" defaultRowHeight="12.75"/>
  <cols>
    <col min="1" max="1" width="4.875" style="20" customWidth="1"/>
    <col min="2" max="2" width="7.00390625" style="20" customWidth="1"/>
    <col min="3" max="3" width="29.625" style="8" customWidth="1"/>
    <col min="4" max="4" width="11.25390625" style="27" customWidth="1"/>
    <col min="5" max="5" width="10.625" style="2" customWidth="1"/>
    <col min="6" max="6" width="29.375" style="94" customWidth="1"/>
    <col min="7" max="16384" width="9.125" style="2" customWidth="1"/>
  </cols>
  <sheetData>
    <row r="1" spans="3:6" ht="11.25" customHeight="1">
      <c r="C1" s="29">
        <f>SUM(D1-E1)</f>
        <v>465548</v>
      </c>
      <c r="D1" s="107">
        <f>$D$472</f>
        <v>14910656</v>
      </c>
      <c r="E1" s="96">
        <f>$E$472</f>
        <v>14445108</v>
      </c>
      <c r="F1" s="107"/>
    </row>
    <row r="2" spans="3:6" ht="54.75" customHeight="1">
      <c r="C2" s="132" t="s">
        <v>446</v>
      </c>
      <c r="D2" s="132"/>
      <c r="E2" s="132"/>
      <c r="F2" s="132"/>
    </row>
    <row r="3" spans="3:6" ht="24" customHeight="1">
      <c r="C3" s="114"/>
      <c r="D3" s="109" t="s">
        <v>349</v>
      </c>
      <c r="E3" s="118" t="s">
        <v>349</v>
      </c>
      <c r="F3" s="7"/>
    </row>
    <row r="4" spans="1:6" s="8" customFormat="1" ht="22.5" customHeight="1">
      <c r="A4" s="63"/>
      <c r="B4" s="63"/>
      <c r="C4" s="113" t="s">
        <v>3</v>
      </c>
      <c r="D4" s="110" t="s">
        <v>390</v>
      </c>
      <c r="E4" s="117" t="s">
        <v>389</v>
      </c>
      <c r="F4" s="7" t="s">
        <v>351</v>
      </c>
    </row>
    <row r="5" spans="3:6" ht="11.25" customHeight="1">
      <c r="C5" s="113"/>
      <c r="D5" s="111" t="s">
        <v>350</v>
      </c>
      <c r="E5" s="116" t="s">
        <v>350</v>
      </c>
      <c r="F5" s="7"/>
    </row>
    <row r="6" spans="1:6" ht="12.75" customHeight="1">
      <c r="A6" s="120" t="s">
        <v>7</v>
      </c>
      <c r="B6" s="120" t="s">
        <v>8</v>
      </c>
      <c r="C6" s="12"/>
      <c r="D6" s="112"/>
      <c r="E6" s="115"/>
      <c r="F6" s="119"/>
    </row>
    <row r="7" spans="1:6" s="71" customFormat="1" ht="10.5">
      <c r="A7" s="122">
        <v>1</v>
      </c>
      <c r="B7" s="123">
        <v>2</v>
      </c>
      <c r="C7" s="124">
        <v>3</v>
      </c>
      <c r="D7" s="125">
        <v>6</v>
      </c>
      <c r="E7" s="126">
        <v>9</v>
      </c>
      <c r="F7" s="121">
        <v>10</v>
      </c>
    </row>
    <row r="8" spans="1:6" s="1" customFormat="1" ht="12.75">
      <c r="A8" s="23" t="s">
        <v>34</v>
      </c>
      <c r="B8" s="21"/>
      <c r="C8" s="13" t="s">
        <v>198</v>
      </c>
      <c r="D8" s="74"/>
      <c r="E8" s="97"/>
      <c r="F8" s="13" t="s">
        <v>198</v>
      </c>
    </row>
    <row r="9" spans="1:6" s="1" customFormat="1" ht="13.5" customHeight="1" hidden="1">
      <c r="A9" s="21"/>
      <c r="B9" s="21"/>
      <c r="C9" s="9"/>
      <c r="D9" s="74"/>
      <c r="E9" s="98"/>
      <c r="F9" s="6"/>
    </row>
    <row r="10" spans="1:6" s="1" customFormat="1" ht="13.5" customHeight="1" hidden="1">
      <c r="A10" s="21"/>
      <c r="B10" s="21"/>
      <c r="C10" s="17"/>
      <c r="D10" s="75"/>
      <c r="E10" s="77"/>
      <c r="F10" s="9" t="s">
        <v>0</v>
      </c>
    </row>
    <row r="11" spans="1:6" s="1" customFormat="1" ht="12.75" hidden="1">
      <c r="A11" s="21"/>
      <c r="B11" s="21"/>
      <c r="C11" s="6"/>
      <c r="D11" s="74"/>
      <c r="E11" s="98"/>
      <c r="F11" s="6"/>
    </row>
    <row r="12" spans="1:6" s="1" customFormat="1" ht="15" customHeight="1" hidden="1">
      <c r="A12" s="21"/>
      <c r="B12" s="21"/>
      <c r="C12" s="6"/>
      <c r="D12" s="74"/>
      <c r="E12" s="98"/>
      <c r="F12" s="6"/>
    </row>
    <row r="13" spans="1:6" s="1" customFormat="1" ht="12.75" hidden="1">
      <c r="A13" s="21"/>
      <c r="B13" s="21"/>
      <c r="C13" s="6"/>
      <c r="D13" s="74"/>
      <c r="E13" s="98"/>
      <c r="F13" s="6"/>
    </row>
    <row r="14" spans="1:6" s="15" customFormat="1" ht="25.5">
      <c r="A14" s="31"/>
      <c r="B14" s="70" t="s">
        <v>259</v>
      </c>
      <c r="C14" s="5" t="s">
        <v>260</v>
      </c>
      <c r="D14" s="76"/>
      <c r="E14" s="99"/>
      <c r="F14" s="5"/>
    </row>
    <row r="15" spans="1:6" s="16" customFormat="1" ht="33" customHeight="1">
      <c r="A15" s="22"/>
      <c r="B15" s="23"/>
      <c r="C15" s="26" t="s">
        <v>262</v>
      </c>
      <c r="D15" s="74">
        <v>58000</v>
      </c>
      <c r="E15" s="98"/>
      <c r="F15" s="53" t="s">
        <v>407</v>
      </c>
    </row>
    <row r="16" spans="1:6" s="16" customFormat="1" ht="56.25">
      <c r="A16" s="22"/>
      <c r="B16" s="21"/>
      <c r="C16" s="14" t="s">
        <v>193</v>
      </c>
      <c r="D16" s="74"/>
      <c r="E16" s="98">
        <v>418000</v>
      </c>
      <c r="F16" s="53" t="s">
        <v>442</v>
      </c>
    </row>
    <row r="17" spans="1:6" s="3" customFormat="1" ht="12.75">
      <c r="A17" s="21"/>
      <c r="B17" s="21"/>
      <c r="C17" s="38" t="s">
        <v>261</v>
      </c>
      <c r="D17" s="77">
        <f>SUM(D15:D16)</f>
        <v>58000</v>
      </c>
      <c r="E17" s="77">
        <f>SUM(E16)</f>
        <v>418000</v>
      </c>
      <c r="F17" s="39" t="s">
        <v>261</v>
      </c>
    </row>
    <row r="18" spans="1:6" s="15" customFormat="1" ht="12.75">
      <c r="A18" s="30"/>
      <c r="B18" s="70" t="s">
        <v>126</v>
      </c>
      <c r="C18" s="5" t="s">
        <v>124</v>
      </c>
      <c r="D18" s="76"/>
      <c r="E18" s="99"/>
      <c r="F18" s="5" t="s">
        <v>124</v>
      </c>
    </row>
    <row r="19" spans="1:6" s="1" customFormat="1" ht="36">
      <c r="A19" s="21"/>
      <c r="B19" s="21"/>
      <c r="C19" s="6" t="s">
        <v>197</v>
      </c>
      <c r="D19" s="74"/>
      <c r="E19" s="98">
        <v>2840</v>
      </c>
      <c r="F19" s="64" t="s">
        <v>144</v>
      </c>
    </row>
    <row r="20" spans="1:6" s="3" customFormat="1" ht="16.5" customHeight="1">
      <c r="A20" s="21"/>
      <c r="B20" s="21"/>
      <c r="C20" s="38" t="s">
        <v>125</v>
      </c>
      <c r="D20" s="75">
        <f>SUM(D19)</f>
        <v>0</v>
      </c>
      <c r="E20" s="75">
        <f>SUM(E19)</f>
        <v>2840</v>
      </c>
      <c r="F20" s="9" t="s">
        <v>125</v>
      </c>
    </row>
    <row r="21" spans="1:6" s="15" customFormat="1" ht="17.25" customHeight="1">
      <c r="A21" s="30"/>
      <c r="B21" s="70" t="s">
        <v>35</v>
      </c>
      <c r="C21" s="57" t="s">
        <v>16</v>
      </c>
      <c r="D21" s="76"/>
      <c r="E21" s="99"/>
      <c r="F21" s="57" t="s">
        <v>16</v>
      </c>
    </row>
    <row r="22" spans="1:6" s="1" customFormat="1" ht="12" customHeight="1">
      <c r="A22" s="21"/>
      <c r="B22" s="21"/>
      <c r="C22" s="26" t="s">
        <v>262</v>
      </c>
      <c r="D22" s="74">
        <v>540</v>
      </c>
      <c r="E22" s="98"/>
      <c r="F22" s="6" t="s">
        <v>4</v>
      </c>
    </row>
    <row r="23" spans="1:6" s="1" customFormat="1" ht="24" customHeight="1">
      <c r="A23" s="21"/>
      <c r="B23" s="21"/>
      <c r="C23" s="6" t="s">
        <v>264</v>
      </c>
      <c r="D23" s="74">
        <v>46800</v>
      </c>
      <c r="E23" s="98"/>
      <c r="F23" s="6" t="s">
        <v>120</v>
      </c>
    </row>
    <row r="24" spans="1:6" s="1" customFormat="1" ht="9.75" customHeight="1" hidden="1">
      <c r="A24" s="21"/>
      <c r="B24" s="21"/>
      <c r="C24" s="6"/>
      <c r="D24" s="74"/>
      <c r="E24" s="98"/>
      <c r="F24" s="6"/>
    </row>
    <row r="25" spans="1:6" s="1" customFormat="1" ht="11.25" customHeight="1" hidden="1">
      <c r="A25" s="21"/>
      <c r="B25" s="21"/>
      <c r="C25" s="6"/>
      <c r="D25" s="74"/>
      <c r="E25" s="98"/>
      <c r="F25" s="6"/>
    </row>
    <row r="26" spans="1:6" s="1" customFormat="1" ht="12.75" hidden="1">
      <c r="A26" s="21"/>
      <c r="B26" s="21"/>
      <c r="C26" s="6"/>
      <c r="D26" s="74"/>
      <c r="E26" s="98"/>
      <c r="F26" s="6"/>
    </row>
    <row r="27" spans="1:6" s="1" customFormat="1" ht="12.75" hidden="1">
      <c r="A27" s="21"/>
      <c r="B27" s="21"/>
      <c r="C27" s="6"/>
      <c r="D27" s="74"/>
      <c r="E27" s="98"/>
      <c r="F27" s="6"/>
    </row>
    <row r="28" spans="1:6" s="1" customFormat="1" ht="38.25">
      <c r="A28" s="21"/>
      <c r="B28" s="21"/>
      <c r="C28" s="6" t="s">
        <v>391</v>
      </c>
      <c r="D28" s="74"/>
      <c r="E28" s="98">
        <v>31200</v>
      </c>
      <c r="F28" s="6" t="s">
        <v>423</v>
      </c>
    </row>
    <row r="29" spans="1:6" s="1" customFormat="1" ht="25.5">
      <c r="A29" s="21"/>
      <c r="B29" s="21"/>
      <c r="C29" s="6" t="s">
        <v>201</v>
      </c>
      <c r="D29" s="74"/>
      <c r="E29" s="98">
        <v>2544</v>
      </c>
      <c r="F29" s="6" t="s">
        <v>232</v>
      </c>
    </row>
    <row r="30" spans="1:6" s="1" customFormat="1" ht="12.75">
      <c r="A30" s="21"/>
      <c r="B30" s="21"/>
      <c r="C30" s="6" t="s">
        <v>202</v>
      </c>
      <c r="D30" s="74"/>
      <c r="E30" s="98">
        <v>384</v>
      </c>
      <c r="F30" s="6" t="s">
        <v>148</v>
      </c>
    </row>
    <row r="31" spans="1:6" s="1" customFormat="1" ht="33.75" customHeight="1">
      <c r="A31" s="21"/>
      <c r="B31" s="21"/>
      <c r="C31" s="6" t="s">
        <v>194</v>
      </c>
      <c r="D31" s="74"/>
      <c r="E31" s="98">
        <v>23272</v>
      </c>
      <c r="F31" s="53" t="s">
        <v>258</v>
      </c>
    </row>
    <row r="32" spans="1:6" s="3" customFormat="1" ht="22.5" customHeight="1">
      <c r="A32" s="21"/>
      <c r="B32" s="21"/>
      <c r="C32" s="38" t="s">
        <v>107</v>
      </c>
      <c r="D32" s="78">
        <f>SUM(D22:D31)</f>
        <v>47340</v>
      </c>
      <c r="E32" s="78">
        <f>SUM(E22:E31)</f>
        <v>57400</v>
      </c>
      <c r="F32" s="9" t="s">
        <v>107</v>
      </c>
    </row>
    <row r="33" spans="1:6" s="43" customFormat="1" ht="18" customHeight="1">
      <c r="A33" s="51" t="s">
        <v>34</v>
      </c>
      <c r="B33" s="47"/>
      <c r="C33" s="19" t="s">
        <v>10</v>
      </c>
      <c r="D33" s="79">
        <f>SUM(D32+D20+D17)</f>
        <v>105340</v>
      </c>
      <c r="E33" s="79">
        <f>SUM(E32+E20+E17)</f>
        <v>478240</v>
      </c>
      <c r="F33" s="46" t="s">
        <v>145</v>
      </c>
    </row>
    <row r="34" spans="1:6" s="1" customFormat="1" ht="28.5" customHeight="1">
      <c r="A34" s="21">
        <v>400</v>
      </c>
      <c r="B34" s="21"/>
      <c r="C34" s="32" t="s">
        <v>11</v>
      </c>
      <c r="D34" s="74"/>
      <c r="E34" s="98"/>
      <c r="F34" s="32" t="s">
        <v>11</v>
      </c>
    </row>
    <row r="35" spans="1:6" s="15" customFormat="1" ht="15.75" customHeight="1">
      <c r="A35" s="30"/>
      <c r="B35" s="30">
        <v>40002</v>
      </c>
      <c r="C35" s="5" t="s">
        <v>12</v>
      </c>
      <c r="D35" s="76"/>
      <c r="E35" s="99"/>
      <c r="F35" s="5" t="s">
        <v>12</v>
      </c>
    </row>
    <row r="36" spans="1:6" s="1" customFormat="1" ht="23.25" customHeight="1">
      <c r="A36" s="21"/>
      <c r="B36" s="21"/>
      <c r="C36" s="25" t="s">
        <v>262</v>
      </c>
      <c r="D36" s="74">
        <v>38500</v>
      </c>
      <c r="E36" s="98"/>
      <c r="F36" s="6" t="s">
        <v>408</v>
      </c>
    </row>
    <row r="37" spans="1:6" s="1" customFormat="1" ht="47.25" customHeight="1">
      <c r="A37" s="21"/>
      <c r="B37" s="21"/>
      <c r="C37" s="53" t="s">
        <v>471</v>
      </c>
      <c r="D37" s="74"/>
      <c r="E37" s="98">
        <v>35500</v>
      </c>
      <c r="F37" s="6" t="s">
        <v>424</v>
      </c>
    </row>
    <row r="38" spans="1:6" s="3" customFormat="1" ht="18" customHeight="1">
      <c r="A38" s="21"/>
      <c r="B38" s="21"/>
      <c r="C38" s="38" t="s">
        <v>101</v>
      </c>
      <c r="D38" s="4">
        <f>SUM(D36:D37)</f>
        <v>38500</v>
      </c>
      <c r="E38" s="4">
        <f>SUM(E36:E37)</f>
        <v>35500</v>
      </c>
      <c r="F38" s="9" t="s">
        <v>101</v>
      </c>
    </row>
    <row r="39" spans="1:6" s="11" customFormat="1" ht="37.5" customHeight="1">
      <c r="A39" s="47">
        <v>400</v>
      </c>
      <c r="B39" s="47"/>
      <c r="C39" s="10" t="s">
        <v>13</v>
      </c>
      <c r="D39" s="79">
        <f>SUM(D38)</f>
        <v>38500</v>
      </c>
      <c r="E39" s="79">
        <f>SUM(E38)</f>
        <v>35500</v>
      </c>
      <c r="F39" s="46" t="s">
        <v>166</v>
      </c>
    </row>
    <row r="40" spans="1:6" s="1" customFormat="1" ht="12.75">
      <c r="A40" s="21">
        <v>600</v>
      </c>
      <c r="B40" s="21"/>
      <c r="C40" s="32" t="s">
        <v>14</v>
      </c>
      <c r="D40" s="74"/>
      <c r="E40" s="98"/>
      <c r="F40" s="32" t="s">
        <v>14</v>
      </c>
    </row>
    <row r="41" spans="1:6" s="1" customFormat="1" ht="12.75" hidden="1">
      <c r="A41" s="21"/>
      <c r="B41" s="21"/>
      <c r="C41" s="6"/>
      <c r="D41" s="74"/>
      <c r="E41" s="98"/>
      <c r="F41" s="6"/>
    </row>
    <row r="42" spans="1:6" s="15" customFormat="1" ht="12.75">
      <c r="A42" s="31"/>
      <c r="B42" s="30">
        <v>60014</v>
      </c>
      <c r="C42" s="5" t="s">
        <v>448</v>
      </c>
      <c r="D42" s="76"/>
      <c r="E42" s="99"/>
      <c r="F42" s="5"/>
    </row>
    <row r="43" spans="1:6" s="16" customFormat="1" ht="25.5">
      <c r="A43" s="22"/>
      <c r="B43" s="21"/>
      <c r="C43" s="14" t="s">
        <v>193</v>
      </c>
      <c r="D43" s="74"/>
      <c r="E43" s="98">
        <v>20000</v>
      </c>
      <c r="F43" s="14" t="s">
        <v>449</v>
      </c>
    </row>
    <row r="44" spans="1:6" s="3" customFormat="1" ht="22.5" customHeight="1">
      <c r="A44" s="21"/>
      <c r="B44" s="21"/>
      <c r="C44" s="38" t="s">
        <v>135</v>
      </c>
      <c r="D44" s="77">
        <f>SUM(D43)</f>
        <v>0</v>
      </c>
      <c r="E44" s="128">
        <f>SUM(E43)</f>
        <v>20000</v>
      </c>
      <c r="F44" s="9"/>
    </row>
    <row r="45" spans="1:6" s="15" customFormat="1" ht="25.5">
      <c r="A45" s="30"/>
      <c r="B45" s="30">
        <v>60016</v>
      </c>
      <c r="C45" s="5" t="s">
        <v>241</v>
      </c>
      <c r="D45" s="76"/>
      <c r="E45" s="99"/>
      <c r="F45" s="5" t="s">
        <v>242</v>
      </c>
    </row>
    <row r="46" spans="1:6" s="1" customFormat="1" ht="4.5" customHeight="1" hidden="1">
      <c r="A46" s="21"/>
      <c r="B46" s="21"/>
      <c r="C46" s="14"/>
      <c r="D46" s="74"/>
      <c r="E46" s="98"/>
      <c r="F46" s="6"/>
    </row>
    <row r="47" spans="1:6" s="1" customFormat="1" ht="15" customHeight="1">
      <c r="A47" s="21"/>
      <c r="B47" s="21"/>
      <c r="C47" s="26" t="s">
        <v>262</v>
      </c>
      <c r="D47" s="74">
        <v>2000</v>
      </c>
      <c r="E47" s="98"/>
      <c r="F47" s="6" t="s">
        <v>121</v>
      </c>
    </row>
    <row r="48" spans="1:6" s="1" customFormat="1" ht="57.75" customHeight="1">
      <c r="A48" s="21"/>
      <c r="B48" s="21"/>
      <c r="C48" s="6" t="s">
        <v>195</v>
      </c>
      <c r="D48" s="74"/>
      <c r="E48" s="98">
        <v>153000</v>
      </c>
      <c r="F48" s="62" t="s">
        <v>409</v>
      </c>
    </row>
    <row r="49" spans="1:6" s="1" customFormat="1" ht="33" customHeight="1">
      <c r="A49" s="21"/>
      <c r="B49" s="21"/>
      <c r="C49" s="6" t="s">
        <v>207</v>
      </c>
      <c r="D49" s="74"/>
      <c r="E49" s="98">
        <v>32000</v>
      </c>
      <c r="F49" s="62" t="s">
        <v>345</v>
      </c>
    </row>
    <row r="50" spans="1:6" s="1" customFormat="1" ht="33.75" customHeight="1">
      <c r="A50" s="21"/>
      <c r="B50" s="21"/>
      <c r="C50" s="6" t="s">
        <v>200</v>
      </c>
      <c r="D50" s="74"/>
      <c r="E50" s="98">
        <v>67000</v>
      </c>
      <c r="F50" s="62" t="s">
        <v>454</v>
      </c>
    </row>
    <row r="51" spans="1:6" s="3" customFormat="1" ht="25.5" customHeight="1">
      <c r="A51" s="21"/>
      <c r="B51" s="21"/>
      <c r="C51" s="38" t="s">
        <v>135</v>
      </c>
      <c r="D51" s="78">
        <f>SUM(D47:D50)</f>
        <v>2000</v>
      </c>
      <c r="E51" s="129">
        <f>SUM(E47:E50)</f>
        <v>252000</v>
      </c>
      <c r="F51" s="39" t="s">
        <v>135</v>
      </c>
    </row>
    <row r="52" spans="1:6" s="11" customFormat="1" ht="27" customHeight="1">
      <c r="A52" s="47">
        <v>600</v>
      </c>
      <c r="B52" s="47"/>
      <c r="C52" s="46" t="s">
        <v>134</v>
      </c>
      <c r="D52" s="79">
        <f>SUM(D51+D44)</f>
        <v>2000</v>
      </c>
      <c r="E52" s="79">
        <f>SUM(E51+E44)</f>
        <v>272000</v>
      </c>
      <c r="F52" s="46" t="s">
        <v>134</v>
      </c>
    </row>
    <row r="53" spans="1:6" s="1" customFormat="1" ht="16.5" customHeight="1">
      <c r="A53" s="21">
        <v>630</v>
      </c>
      <c r="B53" s="21"/>
      <c r="C53" s="32" t="s">
        <v>15</v>
      </c>
      <c r="D53" s="74"/>
      <c r="E53" s="98"/>
      <c r="F53" s="32" t="s">
        <v>15</v>
      </c>
    </row>
    <row r="54" spans="1:6" s="1" customFormat="1" ht="12.75" hidden="1">
      <c r="A54" s="21"/>
      <c r="B54" s="21"/>
      <c r="C54" s="14"/>
      <c r="D54" s="74"/>
      <c r="E54" s="98"/>
      <c r="F54" s="6"/>
    </row>
    <row r="55" spans="1:6" s="1" customFormat="1" ht="12.75" hidden="1">
      <c r="A55" s="21"/>
      <c r="B55" s="21"/>
      <c r="C55" s="6"/>
      <c r="D55" s="80"/>
      <c r="E55" s="100"/>
      <c r="F55" s="6"/>
    </row>
    <row r="56" spans="1:6" s="1" customFormat="1" ht="15" customHeight="1" hidden="1">
      <c r="A56" s="21"/>
      <c r="B56" s="21"/>
      <c r="C56" s="17"/>
      <c r="D56" s="80"/>
      <c r="E56" s="100"/>
      <c r="F56" s="9"/>
    </row>
    <row r="57" spans="1:6" s="1" customFormat="1" ht="15" customHeight="1" hidden="1">
      <c r="A57" s="21"/>
      <c r="B57" s="21"/>
      <c r="C57" s="19"/>
      <c r="D57" s="81"/>
      <c r="E57" s="101"/>
      <c r="F57" s="10"/>
    </row>
    <row r="58" spans="1:6" s="15" customFormat="1" ht="30" customHeight="1">
      <c r="A58" s="30"/>
      <c r="B58" s="30">
        <v>63003</v>
      </c>
      <c r="C58" s="44" t="s">
        <v>17</v>
      </c>
      <c r="D58" s="82"/>
      <c r="E58" s="102"/>
      <c r="F58" s="32" t="s">
        <v>191</v>
      </c>
    </row>
    <row r="59" spans="1:6" s="1" customFormat="1" ht="42.75" customHeight="1">
      <c r="A59" s="21"/>
      <c r="B59" s="21"/>
      <c r="C59" s="18" t="s">
        <v>196</v>
      </c>
      <c r="D59" s="81"/>
      <c r="E59" s="100">
        <v>4900</v>
      </c>
      <c r="F59" s="53" t="s">
        <v>410</v>
      </c>
    </row>
    <row r="60" spans="1:6" s="1" customFormat="1" ht="28.5" customHeight="1">
      <c r="A60" s="21"/>
      <c r="B60" s="21"/>
      <c r="C60" s="18" t="s">
        <v>203</v>
      </c>
      <c r="D60" s="81"/>
      <c r="E60" s="100">
        <v>200</v>
      </c>
      <c r="F60" s="14" t="s">
        <v>182</v>
      </c>
    </row>
    <row r="61" spans="1:6" s="1" customFormat="1" ht="28.5" customHeight="1">
      <c r="A61" s="21"/>
      <c r="B61" s="21"/>
      <c r="C61" s="18" t="s">
        <v>204</v>
      </c>
      <c r="D61" s="81"/>
      <c r="E61" s="100">
        <v>100</v>
      </c>
      <c r="F61" s="14" t="s">
        <v>192</v>
      </c>
    </row>
    <row r="62" spans="1:6" s="1" customFormat="1" ht="27.75" customHeight="1">
      <c r="A62" s="21"/>
      <c r="B62" s="21"/>
      <c r="C62" s="18" t="s">
        <v>205</v>
      </c>
      <c r="D62" s="81"/>
      <c r="E62" s="100">
        <v>200</v>
      </c>
      <c r="F62" s="53" t="s">
        <v>470</v>
      </c>
    </row>
    <row r="63" spans="1:6" s="3" customFormat="1" ht="28.5" customHeight="1">
      <c r="A63" s="21"/>
      <c r="B63" s="21"/>
      <c r="C63" s="38" t="s">
        <v>102</v>
      </c>
      <c r="D63" s="83">
        <f>SUM(D59:D62)</f>
        <v>0</v>
      </c>
      <c r="E63" s="130">
        <f>SUM(E59:E62)</f>
        <v>5400</v>
      </c>
      <c r="F63" s="9" t="s">
        <v>102</v>
      </c>
    </row>
    <row r="64" spans="1:6" s="11" customFormat="1" ht="30.75" customHeight="1">
      <c r="A64" s="47">
        <v>630</v>
      </c>
      <c r="B64" s="47"/>
      <c r="C64" s="46" t="s">
        <v>133</v>
      </c>
      <c r="D64" s="84">
        <f>SUM(D63)</f>
        <v>0</v>
      </c>
      <c r="E64" s="131">
        <f>SUM(E63)</f>
        <v>5400</v>
      </c>
      <c r="F64" s="46" t="s">
        <v>133</v>
      </c>
    </row>
    <row r="65" spans="1:6" s="1" customFormat="1" ht="33" customHeight="1">
      <c r="A65" s="21">
        <v>700</v>
      </c>
      <c r="B65" s="21"/>
      <c r="C65" s="32" t="s">
        <v>18</v>
      </c>
      <c r="D65" s="85"/>
      <c r="E65" s="91"/>
      <c r="F65" s="32" t="s">
        <v>18</v>
      </c>
    </row>
    <row r="66" spans="1:6" s="15" customFormat="1" ht="25.5" customHeight="1">
      <c r="A66" s="30"/>
      <c r="B66" s="30">
        <v>70001</v>
      </c>
      <c r="C66" s="5" t="s">
        <v>19</v>
      </c>
      <c r="D66" s="86"/>
      <c r="E66" s="103"/>
      <c r="F66" s="5" t="s">
        <v>19</v>
      </c>
    </row>
    <row r="67" spans="1:6" s="1" customFormat="1" ht="37.5" customHeight="1">
      <c r="A67" s="21"/>
      <c r="B67" s="21"/>
      <c r="C67" s="58" t="s">
        <v>234</v>
      </c>
      <c r="D67" s="85">
        <v>0</v>
      </c>
      <c r="E67" s="91">
        <v>24967</v>
      </c>
      <c r="F67" s="6" t="s">
        <v>224</v>
      </c>
    </row>
    <row r="68" spans="1:6" s="1" customFormat="1" ht="42.75" customHeight="1">
      <c r="A68" s="21"/>
      <c r="B68" s="21"/>
      <c r="C68" s="62" t="s">
        <v>450</v>
      </c>
      <c r="D68" s="85">
        <v>0</v>
      </c>
      <c r="E68" s="91">
        <v>6000</v>
      </c>
      <c r="F68" s="6" t="s">
        <v>310</v>
      </c>
    </row>
    <row r="69" spans="1:6" s="3" customFormat="1" ht="18.75" customHeight="1">
      <c r="A69" s="21"/>
      <c r="B69" s="21"/>
      <c r="C69" s="38" t="s">
        <v>103</v>
      </c>
      <c r="D69" s="83">
        <f>SUM(D67:D68)</f>
        <v>0</v>
      </c>
      <c r="E69" s="130">
        <f>SUM(E67:E68)</f>
        <v>30967</v>
      </c>
      <c r="F69" s="9" t="s">
        <v>103</v>
      </c>
    </row>
    <row r="70" spans="1:6" s="15" customFormat="1" ht="27.75" customHeight="1">
      <c r="A70" s="30"/>
      <c r="B70" s="30">
        <v>70005</v>
      </c>
      <c r="C70" s="5" t="s">
        <v>20</v>
      </c>
      <c r="D70" s="86"/>
      <c r="E70" s="103"/>
      <c r="F70" s="5" t="s">
        <v>20</v>
      </c>
    </row>
    <row r="71" spans="1:6" s="15" customFormat="1" ht="34.5" customHeight="1">
      <c r="A71" s="30"/>
      <c r="B71" s="30"/>
      <c r="C71" s="26" t="s">
        <v>433</v>
      </c>
      <c r="D71" s="85">
        <v>10000</v>
      </c>
      <c r="E71" s="103"/>
      <c r="F71" s="14" t="s">
        <v>434</v>
      </c>
    </row>
    <row r="72" spans="1:6" s="1" customFormat="1" ht="39" customHeight="1">
      <c r="A72" s="21"/>
      <c r="B72" s="21"/>
      <c r="C72" s="26" t="s">
        <v>265</v>
      </c>
      <c r="D72" s="85">
        <v>52000</v>
      </c>
      <c r="E72" s="91"/>
      <c r="F72" s="6" t="s">
        <v>368</v>
      </c>
    </row>
    <row r="73" spans="1:6" s="1" customFormat="1" ht="44.25" customHeight="1">
      <c r="A73" s="21"/>
      <c r="B73" s="21"/>
      <c r="C73" s="55" t="s">
        <v>366</v>
      </c>
      <c r="D73" s="85">
        <v>20000</v>
      </c>
      <c r="E73" s="91"/>
      <c r="F73" s="6" t="s">
        <v>435</v>
      </c>
    </row>
    <row r="74" spans="1:6" s="1" customFormat="1" ht="57" customHeight="1">
      <c r="A74" s="21"/>
      <c r="B74" s="21"/>
      <c r="C74" s="55" t="s">
        <v>266</v>
      </c>
      <c r="D74" s="85">
        <v>190000</v>
      </c>
      <c r="E74" s="91"/>
      <c r="F74" s="53" t="s">
        <v>425</v>
      </c>
    </row>
    <row r="75" spans="1:6" s="1" customFormat="1" ht="45" customHeight="1">
      <c r="A75" s="21"/>
      <c r="B75" s="21"/>
      <c r="C75" s="55" t="s">
        <v>267</v>
      </c>
      <c r="D75" s="85">
        <v>24000</v>
      </c>
      <c r="E75" s="91"/>
      <c r="F75" s="6" t="s">
        <v>367</v>
      </c>
    </row>
    <row r="76" spans="1:6" s="1" customFormat="1" ht="78" customHeight="1">
      <c r="A76" s="21"/>
      <c r="B76" s="21"/>
      <c r="C76" s="25" t="s">
        <v>447</v>
      </c>
      <c r="D76" s="85">
        <v>800000</v>
      </c>
      <c r="E76" s="91"/>
      <c r="F76" s="53" t="s">
        <v>406</v>
      </c>
    </row>
    <row r="77" spans="1:6" s="1" customFormat="1" ht="26.25" customHeight="1">
      <c r="A77" s="21"/>
      <c r="B77" s="21"/>
      <c r="C77" s="25" t="s">
        <v>290</v>
      </c>
      <c r="D77" s="85">
        <v>500</v>
      </c>
      <c r="E77" s="91"/>
      <c r="F77" s="6" t="s">
        <v>122</v>
      </c>
    </row>
    <row r="78" spans="1:6" s="1" customFormat="1" ht="78.75" customHeight="1">
      <c r="A78" s="21"/>
      <c r="B78" s="21"/>
      <c r="C78" s="6" t="s">
        <v>207</v>
      </c>
      <c r="D78" s="85"/>
      <c r="E78" s="100">
        <v>47000</v>
      </c>
      <c r="F78" s="62" t="s">
        <v>392</v>
      </c>
    </row>
    <row r="79" spans="1:6" s="1" customFormat="1" ht="54.75" customHeight="1">
      <c r="A79" s="21"/>
      <c r="B79" s="21"/>
      <c r="C79" s="6" t="s">
        <v>352</v>
      </c>
      <c r="D79" s="85"/>
      <c r="E79" s="100">
        <v>55000</v>
      </c>
      <c r="F79" s="62" t="s">
        <v>455</v>
      </c>
    </row>
    <row r="80" spans="1:6" s="3" customFormat="1" ht="27.75" customHeight="1">
      <c r="A80" s="21"/>
      <c r="B80" s="21"/>
      <c r="C80" s="38" t="s">
        <v>64</v>
      </c>
      <c r="D80" s="83">
        <f>SUM(D71:D79)</f>
        <v>1096500</v>
      </c>
      <c r="E80" s="83">
        <f>SUM(E72:E79)</f>
        <v>102000</v>
      </c>
      <c r="F80" s="9" t="s">
        <v>369</v>
      </c>
    </row>
    <row r="81" spans="1:6" s="11" customFormat="1" ht="25.5" customHeight="1">
      <c r="A81" s="47">
        <v>700</v>
      </c>
      <c r="B81" s="47"/>
      <c r="C81" s="46" t="s">
        <v>132</v>
      </c>
      <c r="D81" s="87">
        <f>SUM(D69+D80)</f>
        <v>1096500</v>
      </c>
      <c r="E81" s="131">
        <f>SUM(E69+E80)</f>
        <v>132967</v>
      </c>
      <c r="F81" s="46" t="s">
        <v>132</v>
      </c>
    </row>
    <row r="82" spans="1:6" s="16" customFormat="1" ht="27" customHeight="1">
      <c r="A82" s="22">
        <v>710</v>
      </c>
      <c r="B82" s="21"/>
      <c r="C82" s="5" t="s">
        <v>21</v>
      </c>
      <c r="D82" s="85"/>
      <c r="E82" s="91"/>
      <c r="F82" s="5" t="s">
        <v>21</v>
      </c>
    </row>
    <row r="83" spans="1:6" s="15" customFormat="1" ht="26.25" customHeight="1">
      <c r="A83" s="30"/>
      <c r="B83" s="30">
        <v>71004</v>
      </c>
      <c r="C83" s="5" t="s">
        <v>22</v>
      </c>
      <c r="D83" s="88"/>
      <c r="E83" s="104"/>
      <c r="F83" s="5" t="s">
        <v>22</v>
      </c>
    </row>
    <row r="84" spans="1:6" s="1" customFormat="1" ht="78.75" customHeight="1">
      <c r="A84" s="21"/>
      <c r="B84" s="21"/>
      <c r="C84" s="14" t="s">
        <v>207</v>
      </c>
      <c r="D84" s="83"/>
      <c r="E84" s="91">
        <v>21500</v>
      </c>
      <c r="F84" s="62" t="s">
        <v>426</v>
      </c>
    </row>
    <row r="85" spans="1:6" s="3" customFormat="1" ht="16.5" customHeight="1">
      <c r="A85" s="21"/>
      <c r="B85" s="21"/>
      <c r="C85" s="38" t="s">
        <v>65</v>
      </c>
      <c r="D85" s="83">
        <f>SUM(D84)</f>
        <v>0</v>
      </c>
      <c r="E85" s="130">
        <f>SUM(E84)</f>
        <v>21500</v>
      </c>
      <c r="F85" s="9" t="s">
        <v>65</v>
      </c>
    </row>
    <row r="86" spans="1:6" s="15" customFormat="1" ht="16.5" customHeight="1">
      <c r="A86" s="31"/>
      <c r="B86" s="30">
        <v>71035</v>
      </c>
      <c r="C86" s="44" t="s">
        <v>268</v>
      </c>
      <c r="D86" s="86"/>
      <c r="E86" s="86"/>
      <c r="F86" s="44" t="s">
        <v>268</v>
      </c>
    </row>
    <row r="87" spans="1:6" s="16" customFormat="1" ht="16.5" customHeight="1">
      <c r="A87" s="22"/>
      <c r="B87" s="21"/>
      <c r="C87" s="18" t="s">
        <v>207</v>
      </c>
      <c r="D87" s="85"/>
      <c r="E87" s="85">
        <v>500</v>
      </c>
      <c r="F87" s="14" t="s">
        <v>311</v>
      </c>
    </row>
    <row r="88" spans="1:6" s="3" customFormat="1" ht="16.5" customHeight="1">
      <c r="A88" s="21"/>
      <c r="B88" s="21"/>
      <c r="C88" s="38" t="s">
        <v>269</v>
      </c>
      <c r="D88" s="83">
        <f>SUM(D87)</f>
        <v>0</v>
      </c>
      <c r="E88" s="130">
        <f>SUM(E87)</f>
        <v>500</v>
      </c>
      <c r="F88" s="39" t="s">
        <v>269</v>
      </c>
    </row>
    <row r="89" spans="1:6" s="11" customFormat="1" ht="21" customHeight="1">
      <c r="A89" s="47"/>
      <c r="B89" s="47"/>
      <c r="C89" s="46" t="s">
        <v>66</v>
      </c>
      <c r="D89" s="11">
        <f>SUM(D85+D88)</f>
        <v>0</v>
      </c>
      <c r="E89" s="11">
        <f>SUM(E85+E88)</f>
        <v>22000</v>
      </c>
      <c r="F89" s="46" t="s">
        <v>66</v>
      </c>
    </row>
    <row r="90" spans="1:6" s="1" customFormat="1" ht="12.75">
      <c r="A90" s="21">
        <v>750</v>
      </c>
      <c r="B90" s="21"/>
      <c r="C90" s="5" t="s">
        <v>23</v>
      </c>
      <c r="D90" s="85"/>
      <c r="E90" s="91"/>
      <c r="F90" s="5" t="s">
        <v>23</v>
      </c>
    </row>
    <row r="91" spans="1:6" s="15" customFormat="1" ht="12.75">
      <c r="A91" s="30"/>
      <c r="B91" s="30">
        <v>75011</v>
      </c>
      <c r="C91" s="5" t="s">
        <v>24</v>
      </c>
      <c r="D91" s="86"/>
      <c r="E91" s="103"/>
      <c r="F91" s="5" t="s">
        <v>24</v>
      </c>
    </row>
    <row r="92" spans="1:6" s="1" customFormat="1" ht="64.5" customHeight="1">
      <c r="A92" s="21"/>
      <c r="B92" s="21"/>
      <c r="C92" s="6" t="s">
        <v>270</v>
      </c>
      <c r="D92" s="85">
        <v>56614</v>
      </c>
      <c r="E92" s="91"/>
      <c r="F92" s="6" t="s">
        <v>123</v>
      </c>
    </row>
    <row r="93" spans="1:6" s="1" customFormat="1" ht="43.5" customHeight="1">
      <c r="A93" s="21"/>
      <c r="B93" s="21"/>
      <c r="C93" s="53" t="s">
        <v>348</v>
      </c>
      <c r="D93" s="85">
        <v>1198</v>
      </c>
      <c r="E93" s="91"/>
      <c r="F93" s="6" t="s">
        <v>370</v>
      </c>
    </row>
    <row r="94" spans="1:6" s="1" customFormat="1" ht="25.5">
      <c r="A94" s="21"/>
      <c r="B94" s="21"/>
      <c r="C94" s="6" t="s">
        <v>208</v>
      </c>
      <c r="D94" s="85"/>
      <c r="E94" s="91">
        <v>34005</v>
      </c>
      <c r="F94" s="6" t="s">
        <v>146</v>
      </c>
    </row>
    <row r="95" spans="1:6" s="1" customFormat="1" ht="25.5">
      <c r="A95" s="21"/>
      <c r="B95" s="21"/>
      <c r="C95" s="6" t="s">
        <v>212</v>
      </c>
      <c r="D95" s="85"/>
      <c r="E95" s="91">
        <v>2817</v>
      </c>
      <c r="F95" s="56" t="s">
        <v>239</v>
      </c>
    </row>
    <row r="96" spans="1:6" s="1" customFormat="1" ht="22.5" customHeight="1">
      <c r="A96" s="21"/>
      <c r="B96" s="21"/>
      <c r="C96" s="6" t="s">
        <v>201</v>
      </c>
      <c r="D96" s="85"/>
      <c r="E96" s="91">
        <v>6226</v>
      </c>
      <c r="F96" s="6" t="s">
        <v>147</v>
      </c>
    </row>
    <row r="97" spans="1:6" s="1" customFormat="1" ht="17.25" customHeight="1">
      <c r="A97" s="21"/>
      <c r="B97" s="21"/>
      <c r="C97" s="6" t="s">
        <v>202</v>
      </c>
      <c r="D97" s="85"/>
      <c r="E97" s="91">
        <v>886</v>
      </c>
      <c r="F97" s="6" t="s">
        <v>148</v>
      </c>
    </row>
    <row r="98" spans="1:6" s="1" customFormat="1" ht="25.5">
      <c r="A98" s="21"/>
      <c r="B98" s="21"/>
      <c r="C98" s="6" t="s">
        <v>196</v>
      </c>
      <c r="D98" s="85"/>
      <c r="E98" s="91">
        <v>5300</v>
      </c>
      <c r="F98" s="6" t="s">
        <v>127</v>
      </c>
    </row>
    <row r="99" spans="1:6" s="1" customFormat="1" ht="25.5">
      <c r="A99" s="21"/>
      <c r="B99" s="21"/>
      <c r="C99" s="6" t="s">
        <v>207</v>
      </c>
      <c r="D99" s="85"/>
      <c r="E99" s="91">
        <v>5380</v>
      </c>
      <c r="F99" s="6" t="s">
        <v>226</v>
      </c>
    </row>
    <row r="100" spans="1:6" s="1" customFormat="1" ht="12.75">
      <c r="A100" s="21"/>
      <c r="B100" s="21"/>
      <c r="C100" s="6" t="s">
        <v>209</v>
      </c>
      <c r="D100" s="85"/>
      <c r="E100" s="91">
        <v>1000</v>
      </c>
      <c r="F100" s="6" t="s">
        <v>312</v>
      </c>
    </row>
    <row r="101" spans="1:6" s="1" customFormat="1" ht="12.75">
      <c r="A101" s="21"/>
      <c r="B101" s="21"/>
      <c r="C101" s="6" t="s">
        <v>210</v>
      </c>
      <c r="D101" s="85"/>
      <c r="E101" s="91">
        <v>1000</v>
      </c>
      <c r="F101" s="6" t="s">
        <v>313</v>
      </c>
    </row>
    <row r="102" spans="1:6" s="3" customFormat="1" ht="21.75" customHeight="1">
      <c r="A102" s="21"/>
      <c r="B102" s="21"/>
      <c r="C102" s="38" t="s">
        <v>67</v>
      </c>
      <c r="D102" s="83">
        <f>SUM(D92:D101)</f>
        <v>57812</v>
      </c>
      <c r="E102" s="130">
        <f>SUM(E92:E101)</f>
        <v>56614</v>
      </c>
      <c r="F102" s="9" t="s">
        <v>67</v>
      </c>
    </row>
    <row r="103" spans="1:6" s="15" customFormat="1" ht="20.25" customHeight="1">
      <c r="A103" s="30"/>
      <c r="B103" s="30">
        <v>75022</v>
      </c>
      <c r="C103" s="52" t="s">
        <v>25</v>
      </c>
      <c r="D103" s="86"/>
      <c r="E103" s="103"/>
      <c r="F103" s="52" t="s">
        <v>25</v>
      </c>
    </row>
    <row r="104" spans="1:6" s="1" customFormat="1" ht="26.25" customHeight="1">
      <c r="A104" s="21"/>
      <c r="B104" s="21"/>
      <c r="C104" s="6" t="s">
        <v>206</v>
      </c>
      <c r="D104" s="85"/>
      <c r="E104" s="91">
        <v>80000</v>
      </c>
      <c r="F104" s="6" t="s">
        <v>149</v>
      </c>
    </row>
    <row r="105" spans="1:6" s="1" customFormat="1" ht="51.75" customHeight="1">
      <c r="A105" s="21"/>
      <c r="B105" s="21"/>
      <c r="C105" s="6" t="s">
        <v>196</v>
      </c>
      <c r="D105" s="85"/>
      <c r="E105" s="91">
        <v>8000</v>
      </c>
      <c r="F105" s="61" t="s">
        <v>247</v>
      </c>
    </row>
    <row r="106" spans="1:6" s="1" customFormat="1" ht="26.25" customHeight="1">
      <c r="A106" s="21"/>
      <c r="B106" s="21"/>
      <c r="C106" s="6" t="s">
        <v>207</v>
      </c>
      <c r="D106" s="85"/>
      <c r="E106" s="91">
        <v>9000</v>
      </c>
      <c r="F106" s="6" t="s">
        <v>248</v>
      </c>
    </row>
    <row r="107" spans="1:6" s="1" customFormat="1" ht="25.5" customHeight="1">
      <c r="A107" s="21"/>
      <c r="B107" s="21"/>
      <c r="C107" s="6" t="s">
        <v>209</v>
      </c>
      <c r="D107" s="85"/>
      <c r="E107" s="91">
        <v>500</v>
      </c>
      <c r="F107" s="6" t="s">
        <v>119</v>
      </c>
    </row>
    <row r="108" spans="1:6" s="1" customFormat="1" ht="29.25" customHeight="1">
      <c r="A108" s="21"/>
      <c r="B108" s="21"/>
      <c r="C108" s="6" t="s">
        <v>210</v>
      </c>
      <c r="D108" s="85"/>
      <c r="E108" s="91">
        <v>2500</v>
      </c>
      <c r="F108" s="6" t="s">
        <v>150</v>
      </c>
    </row>
    <row r="109" spans="1:6" s="3" customFormat="1" ht="20.25" customHeight="1">
      <c r="A109" s="21"/>
      <c r="B109" s="21"/>
      <c r="C109" s="38" t="s">
        <v>68</v>
      </c>
      <c r="D109" s="83">
        <f>SUM(D104:D108)</f>
        <v>0</v>
      </c>
      <c r="E109" s="130">
        <f>SUM(E104:E108)</f>
        <v>100000</v>
      </c>
      <c r="F109" s="9" t="s">
        <v>68</v>
      </c>
    </row>
    <row r="110" spans="1:6" s="15" customFormat="1" ht="21.75" customHeight="1">
      <c r="A110" s="30"/>
      <c r="B110" s="30">
        <v>75023</v>
      </c>
      <c r="C110" s="5" t="s">
        <v>26</v>
      </c>
      <c r="D110" s="86"/>
      <c r="E110" s="103"/>
      <c r="F110" s="5" t="s">
        <v>26</v>
      </c>
    </row>
    <row r="111" spans="1:6" s="1" customFormat="1" ht="21.75" customHeight="1">
      <c r="A111" s="21"/>
      <c r="B111" s="21"/>
      <c r="C111" s="25" t="s">
        <v>262</v>
      </c>
      <c r="D111" s="85">
        <v>500</v>
      </c>
      <c r="E111" s="91"/>
      <c r="F111" s="6" t="s">
        <v>9</v>
      </c>
    </row>
    <row r="112" spans="1:6" s="1" customFormat="1" ht="21.75" customHeight="1">
      <c r="A112" s="21"/>
      <c r="B112" s="21"/>
      <c r="C112" s="25" t="s">
        <v>286</v>
      </c>
      <c r="D112" s="85">
        <v>2000</v>
      </c>
      <c r="E112" s="91"/>
      <c r="F112" s="6" t="s">
        <v>164</v>
      </c>
    </row>
    <row r="113" spans="1:6" s="1" customFormat="1" ht="21.75" customHeight="1">
      <c r="A113" s="21"/>
      <c r="B113" s="21"/>
      <c r="C113" s="25" t="s">
        <v>289</v>
      </c>
      <c r="D113" s="85"/>
      <c r="E113" s="91"/>
      <c r="F113" s="6"/>
    </row>
    <row r="114" spans="1:6" s="1" customFormat="1" ht="64.5" customHeight="1">
      <c r="A114" s="21"/>
      <c r="B114" s="21"/>
      <c r="C114" s="6" t="s">
        <v>271</v>
      </c>
      <c r="D114" s="85">
        <v>4000</v>
      </c>
      <c r="E114" s="91"/>
      <c r="F114" s="6" t="s">
        <v>151</v>
      </c>
    </row>
    <row r="115" spans="1:6" s="1" customFormat="1" ht="28.5" customHeight="1">
      <c r="A115" s="21"/>
      <c r="B115" s="21"/>
      <c r="C115" s="6" t="s">
        <v>211</v>
      </c>
      <c r="D115" s="85"/>
      <c r="E115" s="91">
        <v>5500</v>
      </c>
      <c r="F115" s="6" t="s">
        <v>165</v>
      </c>
    </row>
    <row r="116" spans="1:6" s="1" customFormat="1" ht="36.75" customHeight="1">
      <c r="A116" s="21"/>
      <c r="B116" s="21"/>
      <c r="C116" s="6" t="s">
        <v>208</v>
      </c>
      <c r="D116" s="85"/>
      <c r="E116" s="91">
        <v>1504502</v>
      </c>
      <c r="F116" s="6" t="s">
        <v>305</v>
      </c>
    </row>
    <row r="117" spans="1:6" s="1" customFormat="1" ht="36.75" customHeight="1">
      <c r="A117" s="21"/>
      <c r="B117" s="21"/>
      <c r="C117" s="6" t="s">
        <v>208</v>
      </c>
      <c r="D117" s="85"/>
      <c r="E117" s="100">
        <v>50000</v>
      </c>
      <c r="F117" s="6" t="s">
        <v>402</v>
      </c>
    </row>
    <row r="118" spans="1:6" s="1" customFormat="1" ht="25.5" customHeight="1">
      <c r="A118" s="21"/>
      <c r="B118" s="21"/>
      <c r="C118" s="6" t="s">
        <v>212</v>
      </c>
      <c r="D118" s="85"/>
      <c r="E118" s="91">
        <v>114580</v>
      </c>
      <c r="F118" s="6" t="s">
        <v>152</v>
      </c>
    </row>
    <row r="119" spans="1:6" s="1" customFormat="1" ht="24.75" customHeight="1">
      <c r="A119" s="21"/>
      <c r="B119" s="21"/>
      <c r="C119" s="6" t="s">
        <v>201</v>
      </c>
      <c r="D119" s="85"/>
      <c r="E119" s="91">
        <v>252520</v>
      </c>
      <c r="F119" s="6" t="s">
        <v>147</v>
      </c>
    </row>
    <row r="120" spans="1:6" s="1" customFormat="1" ht="21.75" customHeight="1">
      <c r="A120" s="21"/>
      <c r="B120" s="21"/>
      <c r="C120" s="6" t="s">
        <v>202</v>
      </c>
      <c r="D120" s="85"/>
      <c r="E120" s="91">
        <v>38758</v>
      </c>
      <c r="F120" s="6" t="s">
        <v>153</v>
      </c>
    </row>
    <row r="121" spans="1:6" s="1" customFormat="1" ht="38.25" customHeight="1">
      <c r="A121" s="21"/>
      <c r="B121" s="21"/>
      <c r="C121" s="6" t="s">
        <v>213</v>
      </c>
      <c r="D121" s="85"/>
      <c r="E121" s="91">
        <v>14000</v>
      </c>
      <c r="F121" s="6" t="s">
        <v>141</v>
      </c>
    </row>
    <row r="122" spans="1:6" s="45" customFormat="1" ht="21.75" customHeight="1">
      <c r="A122" s="60"/>
      <c r="B122" s="60"/>
      <c r="C122" s="61" t="s">
        <v>361</v>
      </c>
      <c r="D122" s="80"/>
      <c r="E122" s="100">
        <v>8000</v>
      </c>
      <c r="F122" s="61" t="s">
        <v>411</v>
      </c>
    </row>
    <row r="123" spans="1:6" s="1" customFormat="1" ht="57" customHeight="1">
      <c r="A123" s="21"/>
      <c r="B123" s="21"/>
      <c r="C123" s="6" t="s">
        <v>196</v>
      </c>
      <c r="D123" s="85"/>
      <c r="E123" s="91">
        <v>80000</v>
      </c>
      <c r="F123" s="53" t="s">
        <v>412</v>
      </c>
    </row>
    <row r="124" spans="1:6" s="1" customFormat="1" ht="26.25" customHeight="1">
      <c r="A124" s="21"/>
      <c r="B124" s="21"/>
      <c r="C124" s="6" t="s">
        <v>203</v>
      </c>
      <c r="D124" s="85"/>
      <c r="E124" s="91">
        <v>1000</v>
      </c>
      <c r="F124" s="6" t="s">
        <v>114</v>
      </c>
    </row>
    <row r="125" spans="1:6" s="1" customFormat="1" ht="26.25" customHeight="1">
      <c r="A125" s="21"/>
      <c r="B125" s="21"/>
      <c r="C125" s="6" t="s">
        <v>204</v>
      </c>
      <c r="D125" s="85"/>
      <c r="E125" s="91">
        <v>32000</v>
      </c>
      <c r="F125" s="6" t="s">
        <v>413</v>
      </c>
    </row>
    <row r="126" spans="1:6" s="1" customFormat="1" ht="30" customHeight="1">
      <c r="A126" s="21"/>
      <c r="B126" s="21"/>
      <c r="C126" s="6" t="s">
        <v>195</v>
      </c>
      <c r="D126" s="85"/>
      <c r="E126" s="91">
        <v>6500</v>
      </c>
      <c r="F126" s="53" t="s">
        <v>414</v>
      </c>
    </row>
    <row r="127" spans="1:6" s="1" customFormat="1" ht="38.25" customHeight="1">
      <c r="A127" s="21"/>
      <c r="B127" s="21"/>
      <c r="C127" s="6" t="s">
        <v>207</v>
      </c>
      <c r="D127" s="85"/>
      <c r="E127" s="91">
        <v>169060</v>
      </c>
      <c r="F127" s="62" t="s">
        <v>415</v>
      </c>
    </row>
    <row r="128" spans="1:6" s="45" customFormat="1" ht="21.75" customHeight="1">
      <c r="A128" s="60"/>
      <c r="B128" s="60"/>
      <c r="C128" s="61" t="s">
        <v>360</v>
      </c>
      <c r="D128" s="80"/>
      <c r="E128" s="100">
        <v>2000</v>
      </c>
      <c r="F128" s="62"/>
    </row>
    <row r="129" spans="1:6" s="1" customFormat="1" ht="16.5" customHeight="1">
      <c r="A129" s="21"/>
      <c r="B129" s="21"/>
      <c r="C129" s="6" t="s">
        <v>209</v>
      </c>
      <c r="D129" s="85"/>
      <c r="E129" s="91">
        <v>22000</v>
      </c>
      <c r="F129" s="6" t="s">
        <v>119</v>
      </c>
    </row>
    <row r="130" spans="1:6" s="1" customFormat="1" ht="24.75" customHeight="1">
      <c r="A130" s="21"/>
      <c r="B130" s="21"/>
      <c r="C130" s="6" t="s">
        <v>210</v>
      </c>
      <c r="D130" s="85"/>
      <c r="E130" s="91">
        <v>2500</v>
      </c>
      <c r="F130" s="6" t="s">
        <v>257</v>
      </c>
    </row>
    <row r="131" spans="1:6" s="1" customFormat="1" ht="24.75" customHeight="1">
      <c r="A131" s="21"/>
      <c r="B131" s="21"/>
      <c r="C131" s="6" t="s">
        <v>214</v>
      </c>
      <c r="D131" s="85"/>
      <c r="E131" s="91">
        <v>39423</v>
      </c>
      <c r="F131" s="6" t="s">
        <v>256</v>
      </c>
    </row>
    <row r="132" spans="1:6" s="1" customFormat="1" ht="24.75" customHeight="1">
      <c r="A132" s="21"/>
      <c r="B132" s="21"/>
      <c r="C132" s="6" t="s">
        <v>193</v>
      </c>
      <c r="D132" s="85"/>
      <c r="E132" s="91">
        <v>35000</v>
      </c>
      <c r="F132" s="61" t="s">
        <v>416</v>
      </c>
    </row>
    <row r="133" spans="1:6" s="1" customFormat="1" ht="35.25" customHeight="1">
      <c r="A133" s="21"/>
      <c r="B133" s="21"/>
      <c r="C133" s="6" t="s">
        <v>223</v>
      </c>
      <c r="D133" s="85"/>
      <c r="E133" s="91">
        <v>16000</v>
      </c>
      <c r="F133" s="62" t="s">
        <v>417</v>
      </c>
    </row>
    <row r="134" spans="1:6" s="3" customFormat="1" ht="21.75" customHeight="1">
      <c r="A134" s="21"/>
      <c r="B134" s="21"/>
      <c r="C134" s="38" t="s">
        <v>95</v>
      </c>
      <c r="D134" s="83">
        <f>SUM(D111:D133)</f>
        <v>6500</v>
      </c>
      <c r="E134" s="83">
        <f>SUM(E111:E133)</f>
        <v>2393343</v>
      </c>
      <c r="F134" s="9" t="s">
        <v>346</v>
      </c>
    </row>
    <row r="135" spans="1:6" s="15" customFormat="1" ht="24.75" customHeight="1">
      <c r="A135" s="30"/>
      <c r="B135" s="30">
        <v>75095</v>
      </c>
      <c r="C135" s="5" t="s">
        <v>16</v>
      </c>
      <c r="D135" s="86"/>
      <c r="E135" s="103"/>
      <c r="F135" s="5" t="s">
        <v>27</v>
      </c>
    </row>
    <row r="136" spans="1:6" s="1" customFormat="1" ht="24.75" customHeight="1">
      <c r="A136" s="21"/>
      <c r="B136" s="21"/>
      <c r="C136" s="14" t="s">
        <v>196</v>
      </c>
      <c r="D136" s="85"/>
      <c r="E136" s="91">
        <v>5000</v>
      </c>
      <c r="F136" s="6" t="s">
        <v>163</v>
      </c>
    </row>
    <row r="137" spans="1:6" s="1" customFormat="1" ht="70.5" customHeight="1">
      <c r="A137" s="21"/>
      <c r="B137" s="21"/>
      <c r="C137" s="14" t="s">
        <v>207</v>
      </c>
      <c r="D137" s="85"/>
      <c r="E137" s="91">
        <v>18000</v>
      </c>
      <c r="F137" s="53" t="s">
        <v>452</v>
      </c>
    </row>
    <row r="138" spans="1:6" s="1" customFormat="1" ht="25.5" customHeight="1">
      <c r="A138" s="21"/>
      <c r="B138" s="21"/>
      <c r="C138" s="14" t="s">
        <v>445</v>
      </c>
      <c r="D138" s="85"/>
      <c r="E138" s="91">
        <v>2000</v>
      </c>
      <c r="F138" s="53"/>
    </row>
    <row r="139" spans="1:6" s="3" customFormat="1" ht="24.75" customHeight="1">
      <c r="A139" s="21"/>
      <c r="B139" s="21"/>
      <c r="C139" s="38" t="s">
        <v>128</v>
      </c>
      <c r="D139" s="83">
        <f>SUM(D135:D137)</f>
        <v>0</v>
      </c>
      <c r="E139" s="130">
        <f>SUM(E135:E138)</f>
        <v>25000</v>
      </c>
      <c r="F139" s="9" t="s">
        <v>128</v>
      </c>
    </row>
    <row r="140" spans="1:6" s="11" customFormat="1" ht="24.75" customHeight="1">
      <c r="A140" s="47"/>
      <c r="B140" s="47"/>
      <c r="C140" s="46" t="s">
        <v>71</v>
      </c>
      <c r="D140" s="87">
        <f>SUM(D139+D134+D109+D102)</f>
        <v>64312</v>
      </c>
      <c r="E140" s="87">
        <f>SUM(E139+E134+E109+E102)</f>
        <v>2574957</v>
      </c>
      <c r="F140" s="46" t="s">
        <v>71</v>
      </c>
    </row>
    <row r="141" spans="1:6" s="1" customFormat="1" ht="60" customHeight="1">
      <c r="A141" s="21">
        <v>751</v>
      </c>
      <c r="B141" s="21"/>
      <c r="C141" s="5" t="s">
        <v>28</v>
      </c>
      <c r="D141" s="85"/>
      <c r="E141" s="91"/>
      <c r="F141" s="5" t="s">
        <v>28</v>
      </c>
    </row>
    <row r="142" spans="1:6" s="15" customFormat="1" ht="38.25">
      <c r="A142" s="30"/>
      <c r="B142" s="30">
        <v>75101</v>
      </c>
      <c r="C142" s="5" t="s">
        <v>94</v>
      </c>
      <c r="D142" s="86"/>
      <c r="E142" s="103"/>
      <c r="F142" s="5" t="s">
        <v>94</v>
      </c>
    </row>
    <row r="143" spans="1:6" s="1" customFormat="1" ht="66" customHeight="1">
      <c r="A143" s="21"/>
      <c r="B143" s="21"/>
      <c r="C143" s="6" t="s">
        <v>270</v>
      </c>
      <c r="D143" s="85">
        <v>1642</v>
      </c>
      <c r="E143" s="91"/>
      <c r="F143" s="6" t="s">
        <v>155</v>
      </c>
    </row>
    <row r="144" spans="1:6" s="1" customFormat="1" ht="25.5">
      <c r="A144" s="21"/>
      <c r="B144" s="21"/>
      <c r="C144" s="6" t="s">
        <v>196</v>
      </c>
      <c r="D144" s="85"/>
      <c r="E144" s="91">
        <v>342</v>
      </c>
      <c r="F144" s="6" t="s">
        <v>157</v>
      </c>
    </row>
    <row r="145" spans="1:6" s="1" customFormat="1" ht="25.5">
      <c r="A145" s="21"/>
      <c r="B145" s="21"/>
      <c r="C145" s="6" t="s">
        <v>207</v>
      </c>
      <c r="D145" s="85"/>
      <c r="E145" s="100">
        <v>1300</v>
      </c>
      <c r="F145" s="6" t="s">
        <v>158</v>
      </c>
    </row>
    <row r="146" spans="1:6" s="3" customFormat="1" ht="12.75">
      <c r="A146" s="21"/>
      <c r="B146" s="21"/>
      <c r="C146" s="38" t="s">
        <v>96</v>
      </c>
      <c r="D146" s="83">
        <f>SUM(D143:D145)</f>
        <v>1642</v>
      </c>
      <c r="E146" s="130">
        <f>SUM(E143:E145)</f>
        <v>1642</v>
      </c>
      <c r="F146" s="9" t="s">
        <v>96</v>
      </c>
    </row>
    <row r="147" spans="1:6" s="11" customFormat="1" ht="21" customHeight="1">
      <c r="A147" s="47"/>
      <c r="B147" s="47"/>
      <c r="C147" s="46" t="s">
        <v>104</v>
      </c>
      <c r="D147" s="87">
        <f>SUM(D146)</f>
        <v>1642</v>
      </c>
      <c r="E147" s="87">
        <f>SUM(E146)</f>
        <v>1642</v>
      </c>
      <c r="F147" s="46" t="s">
        <v>104</v>
      </c>
    </row>
    <row r="148" spans="1:6" s="1" customFormat="1" ht="12.75" hidden="1">
      <c r="A148" s="21"/>
      <c r="B148" s="21"/>
      <c r="C148" s="6"/>
      <c r="D148" s="85"/>
      <c r="E148" s="91"/>
      <c r="F148" s="6"/>
    </row>
    <row r="149" spans="1:6" s="1" customFormat="1" ht="12.75" hidden="1">
      <c r="A149" s="21"/>
      <c r="B149" s="21"/>
      <c r="C149" s="6"/>
      <c r="D149" s="85"/>
      <c r="E149" s="91"/>
      <c r="F149" s="6"/>
    </row>
    <row r="150" spans="1:6" s="1" customFormat="1" ht="12.75" hidden="1">
      <c r="A150" s="21"/>
      <c r="B150" s="21"/>
      <c r="C150" s="6"/>
      <c r="D150" s="85"/>
      <c r="E150" s="91"/>
      <c r="F150" s="6"/>
    </row>
    <row r="151" spans="1:6" s="1" customFormat="1" ht="12.75" hidden="1">
      <c r="A151" s="21"/>
      <c r="B151" s="21"/>
      <c r="C151" s="6"/>
      <c r="D151" s="85"/>
      <c r="E151" s="91"/>
      <c r="F151" s="6"/>
    </row>
    <row r="152" spans="1:6" s="1" customFormat="1" ht="12.75" hidden="1">
      <c r="A152" s="21"/>
      <c r="B152" s="21"/>
      <c r="C152" s="6"/>
      <c r="D152" s="85"/>
      <c r="E152" s="91"/>
      <c r="F152" s="6"/>
    </row>
    <row r="153" spans="1:6" s="1" customFormat="1" ht="37.5" customHeight="1">
      <c r="A153" s="21">
        <v>754</v>
      </c>
      <c r="B153" s="21"/>
      <c r="C153" s="5" t="s">
        <v>29</v>
      </c>
      <c r="D153" s="85"/>
      <c r="E153" s="91"/>
      <c r="F153" s="5" t="s">
        <v>29</v>
      </c>
    </row>
    <row r="154" spans="1:6" s="15" customFormat="1" ht="20.25" customHeight="1">
      <c r="A154" s="30"/>
      <c r="B154" s="30">
        <v>75412</v>
      </c>
      <c r="C154" s="5" t="s">
        <v>30</v>
      </c>
      <c r="D154" s="86"/>
      <c r="E154" s="103"/>
      <c r="F154" s="5" t="s">
        <v>30</v>
      </c>
    </row>
    <row r="155" spans="1:6" s="16" customFormat="1" ht="24.75" customHeight="1">
      <c r="A155" s="22"/>
      <c r="B155" s="21"/>
      <c r="C155" s="14" t="s">
        <v>240</v>
      </c>
      <c r="D155" s="85"/>
      <c r="E155" s="91">
        <v>8500</v>
      </c>
      <c r="F155" s="53" t="s">
        <v>250</v>
      </c>
    </row>
    <row r="156" spans="1:6" s="1" customFormat="1" ht="25.5">
      <c r="A156" s="21"/>
      <c r="B156" s="21"/>
      <c r="C156" s="6" t="s">
        <v>208</v>
      </c>
      <c r="D156" s="85"/>
      <c r="E156" s="91">
        <v>12940</v>
      </c>
      <c r="F156" s="6" t="s">
        <v>381</v>
      </c>
    </row>
    <row r="157" spans="1:6" s="1" customFormat="1" ht="25.5">
      <c r="A157" s="21"/>
      <c r="B157" s="21"/>
      <c r="C157" s="6" t="s">
        <v>215</v>
      </c>
      <c r="D157" s="85"/>
      <c r="E157" s="91">
        <v>1050</v>
      </c>
      <c r="F157" s="6" t="s">
        <v>152</v>
      </c>
    </row>
    <row r="158" spans="1:6" s="1" customFormat="1" ht="25.5">
      <c r="A158" s="21"/>
      <c r="B158" s="21"/>
      <c r="C158" s="6" t="s">
        <v>201</v>
      </c>
      <c r="D158" s="85"/>
      <c r="E158" s="91">
        <v>2410</v>
      </c>
      <c r="F158" s="6" t="s">
        <v>115</v>
      </c>
    </row>
    <row r="159" spans="1:6" s="1" customFormat="1" ht="12.75">
      <c r="A159" s="21"/>
      <c r="B159" s="21"/>
      <c r="C159" s="6" t="s">
        <v>202</v>
      </c>
      <c r="D159" s="85"/>
      <c r="E159" s="91">
        <v>343</v>
      </c>
      <c r="F159" s="6" t="s">
        <v>116</v>
      </c>
    </row>
    <row r="160" spans="1:6" s="1" customFormat="1" ht="25.5">
      <c r="A160" s="21"/>
      <c r="B160" s="21"/>
      <c r="C160" s="6" t="s">
        <v>196</v>
      </c>
      <c r="D160" s="85"/>
      <c r="E160" s="91">
        <v>10000</v>
      </c>
      <c r="F160" s="6" t="s">
        <v>428</v>
      </c>
    </row>
    <row r="161" spans="1:6" s="1" customFormat="1" ht="30" customHeight="1">
      <c r="A161" s="21"/>
      <c r="B161" s="21"/>
      <c r="C161" s="6" t="s">
        <v>204</v>
      </c>
      <c r="D161" s="85"/>
      <c r="E161" s="91">
        <v>7200</v>
      </c>
      <c r="F161" s="6" t="s">
        <v>314</v>
      </c>
    </row>
    <row r="162" spans="1:6" s="1" customFormat="1" ht="12.75">
      <c r="A162" s="21"/>
      <c r="B162" s="21"/>
      <c r="C162" s="6" t="s">
        <v>195</v>
      </c>
      <c r="D162" s="85"/>
      <c r="E162" s="91">
        <v>3000</v>
      </c>
      <c r="F162" s="6" t="s">
        <v>159</v>
      </c>
    </row>
    <row r="163" spans="1:6" s="1" customFormat="1" ht="12.75">
      <c r="A163" s="21"/>
      <c r="B163" s="21"/>
      <c r="C163" s="6" t="s">
        <v>207</v>
      </c>
      <c r="D163" s="85"/>
      <c r="E163" s="91">
        <v>5461</v>
      </c>
      <c r="F163" s="6"/>
    </row>
    <row r="164" spans="1:6" s="1" customFormat="1" ht="12.75">
      <c r="A164" s="21"/>
      <c r="B164" s="21"/>
      <c r="C164" s="6" t="s">
        <v>216</v>
      </c>
      <c r="D164" s="85"/>
      <c r="E164" s="91">
        <v>200</v>
      </c>
      <c r="F164" s="6" t="s">
        <v>119</v>
      </c>
    </row>
    <row r="165" spans="1:6" s="1" customFormat="1" ht="25.5">
      <c r="A165" s="21"/>
      <c r="B165" s="21"/>
      <c r="C165" s="6" t="s">
        <v>210</v>
      </c>
      <c r="D165" s="85"/>
      <c r="E165" s="91">
        <v>6300</v>
      </c>
      <c r="F165" s="6" t="s">
        <v>161</v>
      </c>
    </row>
    <row r="166" spans="1:6" s="1" customFormat="1" ht="51.75" customHeight="1">
      <c r="A166" s="21"/>
      <c r="B166" s="21"/>
      <c r="C166" s="6" t="s">
        <v>214</v>
      </c>
      <c r="D166" s="85"/>
      <c r="E166" s="91">
        <v>696</v>
      </c>
      <c r="F166" s="6" t="s">
        <v>162</v>
      </c>
    </row>
    <row r="167" spans="1:6" s="1" customFormat="1" ht="23.25" customHeight="1">
      <c r="A167" s="21"/>
      <c r="B167" s="21"/>
      <c r="C167" s="6" t="s">
        <v>362</v>
      </c>
      <c r="D167" s="85"/>
      <c r="E167" s="91">
        <v>1500</v>
      </c>
      <c r="F167" s="14" t="s">
        <v>363</v>
      </c>
    </row>
    <row r="168" spans="1:6" s="1" customFormat="1" ht="24.75" customHeight="1">
      <c r="A168" s="21"/>
      <c r="B168" s="21"/>
      <c r="C168" s="53" t="s">
        <v>364</v>
      </c>
      <c r="D168" s="85"/>
      <c r="E168" s="91">
        <v>400</v>
      </c>
      <c r="F168" s="14" t="s">
        <v>365</v>
      </c>
    </row>
    <row r="169" spans="1:6" s="1" customFormat="1" ht="26.25" customHeight="1">
      <c r="A169" s="21"/>
      <c r="B169" s="21"/>
      <c r="C169" s="6" t="s">
        <v>193</v>
      </c>
      <c r="D169" s="85"/>
      <c r="E169" s="91">
        <v>10000</v>
      </c>
      <c r="F169" s="61" t="s">
        <v>456</v>
      </c>
    </row>
    <row r="170" spans="1:6" s="3" customFormat="1" ht="21" customHeight="1">
      <c r="A170" s="21"/>
      <c r="B170" s="21"/>
      <c r="C170" s="38" t="s">
        <v>190</v>
      </c>
      <c r="D170" s="83">
        <f>SUM(D154:D169)</f>
        <v>0</v>
      </c>
      <c r="E170" s="83">
        <f>SUM(E154:E169)</f>
        <v>70000</v>
      </c>
      <c r="F170" s="9" t="s">
        <v>190</v>
      </c>
    </row>
    <row r="171" spans="1:6" s="15" customFormat="1" ht="12.75">
      <c r="A171" s="30"/>
      <c r="B171" s="30">
        <v>75414</v>
      </c>
      <c r="C171" s="5" t="s">
        <v>31</v>
      </c>
      <c r="D171" s="86"/>
      <c r="E171" s="103"/>
      <c r="F171" s="5" t="s">
        <v>31</v>
      </c>
    </row>
    <row r="172" spans="1:6" s="1" customFormat="1" ht="89.25">
      <c r="A172" s="21"/>
      <c r="B172" s="21"/>
      <c r="C172" s="6" t="s">
        <v>270</v>
      </c>
      <c r="D172" s="85">
        <v>1000</v>
      </c>
      <c r="E172" s="91"/>
      <c r="F172" s="6" t="s">
        <v>429</v>
      </c>
    </row>
    <row r="173" spans="1:6" s="1" customFormat="1" ht="25.5">
      <c r="A173" s="21"/>
      <c r="B173" s="21"/>
      <c r="C173" s="6" t="s">
        <v>196</v>
      </c>
      <c r="D173" s="85"/>
      <c r="E173" s="91">
        <v>5500</v>
      </c>
      <c r="F173" s="6" t="s">
        <v>430</v>
      </c>
    </row>
    <row r="174" spans="1:6" s="1" customFormat="1" ht="25.5">
      <c r="A174" s="21"/>
      <c r="B174" s="21"/>
      <c r="C174" s="6" t="s">
        <v>207</v>
      </c>
      <c r="D174" s="85"/>
      <c r="E174" s="91">
        <v>500</v>
      </c>
      <c r="F174" s="6" t="s">
        <v>315</v>
      </c>
    </row>
    <row r="175" spans="1:6" s="3" customFormat="1" ht="12.75">
      <c r="A175" s="21"/>
      <c r="B175" s="21"/>
      <c r="C175" s="38" t="s">
        <v>69</v>
      </c>
      <c r="D175" s="83">
        <f>SUM(D172:D174)</f>
        <v>1000</v>
      </c>
      <c r="E175" s="83">
        <f>SUM(E172:E174)</f>
        <v>6000</v>
      </c>
      <c r="F175" s="9" t="s">
        <v>69</v>
      </c>
    </row>
    <row r="176" spans="1:6" s="11" customFormat="1" ht="21.75" customHeight="1">
      <c r="A176" s="47"/>
      <c r="B176" s="47"/>
      <c r="C176" s="46" t="s">
        <v>70</v>
      </c>
      <c r="D176" s="11">
        <f>SUM(D170+D175)</f>
        <v>1000</v>
      </c>
      <c r="E176" s="11">
        <f>SUM(E170+E175)</f>
        <v>76000</v>
      </c>
      <c r="F176" s="46" t="s">
        <v>70</v>
      </c>
    </row>
    <row r="177" spans="1:6" s="1" customFormat="1" ht="77.25" customHeight="1">
      <c r="A177" s="21">
        <v>756</v>
      </c>
      <c r="B177" s="21"/>
      <c r="C177" s="5" t="s">
        <v>32</v>
      </c>
      <c r="D177" s="83"/>
      <c r="E177" s="90"/>
      <c r="F177" s="5" t="s">
        <v>32</v>
      </c>
    </row>
    <row r="178" spans="1:6" s="15" customFormat="1" ht="40.5" customHeight="1">
      <c r="A178" s="31"/>
      <c r="B178" s="30">
        <v>75601</v>
      </c>
      <c r="C178" s="5" t="s">
        <v>33</v>
      </c>
      <c r="D178" s="86"/>
      <c r="E178" s="103"/>
      <c r="F178" s="5" t="s">
        <v>33</v>
      </c>
    </row>
    <row r="179" spans="1:6" s="1" customFormat="1" ht="36.75" customHeight="1">
      <c r="A179" s="21"/>
      <c r="B179" s="21"/>
      <c r="C179" s="55" t="s">
        <v>291</v>
      </c>
      <c r="D179" s="85">
        <v>134000</v>
      </c>
      <c r="E179" s="90"/>
      <c r="F179" s="6" t="s">
        <v>371</v>
      </c>
    </row>
    <row r="180" spans="1:6" s="1" customFormat="1" ht="27.75" customHeight="1">
      <c r="A180" s="21"/>
      <c r="B180" s="21"/>
      <c r="C180" s="26" t="s">
        <v>290</v>
      </c>
      <c r="D180" s="85">
        <v>500</v>
      </c>
      <c r="E180" s="90"/>
      <c r="F180" s="6" t="s">
        <v>122</v>
      </c>
    </row>
    <row r="181" spans="1:6" s="3" customFormat="1" ht="24" customHeight="1">
      <c r="A181" s="21"/>
      <c r="B181" s="21"/>
      <c r="C181" s="38" t="s">
        <v>97</v>
      </c>
      <c r="D181" s="83">
        <f>SUM(D179:D180)</f>
        <v>134500</v>
      </c>
      <c r="E181" s="83">
        <f>SUM(E179:E180)</f>
        <v>0</v>
      </c>
      <c r="F181" s="9" t="s">
        <v>418</v>
      </c>
    </row>
    <row r="182" spans="1:6" s="15" customFormat="1" ht="75.75" customHeight="1">
      <c r="A182" s="31"/>
      <c r="B182" s="30">
        <v>75615</v>
      </c>
      <c r="C182" s="5" t="s">
        <v>357</v>
      </c>
      <c r="D182" s="86"/>
      <c r="E182" s="103"/>
      <c r="F182" s="5" t="s">
        <v>357</v>
      </c>
    </row>
    <row r="183" spans="1:6" s="1" customFormat="1" ht="31.5" customHeight="1">
      <c r="A183" s="21"/>
      <c r="B183" s="21"/>
      <c r="C183" s="25" t="s">
        <v>292</v>
      </c>
      <c r="D183" s="85">
        <v>1700000</v>
      </c>
      <c r="E183" s="90"/>
      <c r="F183" s="53" t="s">
        <v>436</v>
      </c>
    </row>
    <row r="184" spans="1:6" s="1" customFormat="1" ht="78" customHeight="1">
      <c r="A184" s="21"/>
      <c r="B184" s="21"/>
      <c r="C184" s="25" t="s">
        <v>293</v>
      </c>
      <c r="D184" s="85">
        <v>100</v>
      </c>
      <c r="E184" s="90"/>
      <c r="F184" s="53" t="s">
        <v>372</v>
      </c>
    </row>
    <row r="185" spans="1:6" s="1" customFormat="1" ht="57" customHeight="1">
      <c r="A185" s="21"/>
      <c r="B185" s="21"/>
      <c r="C185" s="25" t="s">
        <v>294</v>
      </c>
      <c r="D185" s="85">
        <v>10000</v>
      </c>
      <c r="E185" s="90"/>
      <c r="F185" s="53" t="s">
        <v>373</v>
      </c>
    </row>
    <row r="186" spans="1:6" s="1" customFormat="1" ht="36" customHeight="1">
      <c r="A186" s="21"/>
      <c r="B186" s="21"/>
      <c r="C186" s="25" t="s">
        <v>295</v>
      </c>
      <c r="D186" s="85">
        <v>20000</v>
      </c>
      <c r="E186" s="90"/>
      <c r="F186" s="53" t="s">
        <v>432</v>
      </c>
    </row>
    <row r="187" spans="1:6" s="1" customFormat="1" ht="24.75" customHeight="1">
      <c r="A187" s="21"/>
      <c r="B187" s="21"/>
      <c r="C187" s="25" t="s">
        <v>304</v>
      </c>
      <c r="D187" s="85">
        <v>1000</v>
      </c>
      <c r="E187" s="90"/>
      <c r="F187" s="53" t="s">
        <v>437</v>
      </c>
    </row>
    <row r="188" spans="1:6" s="1" customFormat="1" ht="26.25" customHeight="1">
      <c r="A188" s="21"/>
      <c r="B188" s="21"/>
      <c r="C188" s="25" t="s">
        <v>296</v>
      </c>
      <c r="D188" s="85">
        <v>5000</v>
      </c>
      <c r="E188" s="90"/>
      <c r="F188" s="53" t="s">
        <v>431</v>
      </c>
    </row>
    <row r="189" spans="1:6" s="1" customFormat="1" ht="27" customHeight="1">
      <c r="A189" s="21"/>
      <c r="B189" s="21"/>
      <c r="C189" s="25" t="s">
        <v>290</v>
      </c>
      <c r="D189" s="85">
        <v>20000</v>
      </c>
      <c r="E189" s="90"/>
      <c r="F189" s="53" t="s">
        <v>438</v>
      </c>
    </row>
    <row r="190" spans="1:6" s="1" customFormat="1" ht="36.75" customHeight="1">
      <c r="A190" s="21"/>
      <c r="B190" s="21"/>
      <c r="C190" s="53" t="s">
        <v>297</v>
      </c>
      <c r="D190" s="85">
        <v>58616</v>
      </c>
      <c r="E190" s="90"/>
      <c r="F190" s="53" t="s">
        <v>243</v>
      </c>
    </row>
    <row r="191" spans="1:6" s="3" customFormat="1" ht="21.75" customHeight="1">
      <c r="A191" s="21"/>
      <c r="B191" s="21"/>
      <c r="C191" s="38" t="s">
        <v>72</v>
      </c>
      <c r="D191" s="83">
        <f>SUM(D183:D190)</f>
        <v>1814716</v>
      </c>
      <c r="E191" s="83">
        <f>SUM(E183:E190)</f>
        <v>0</v>
      </c>
      <c r="F191" s="9" t="s">
        <v>405</v>
      </c>
    </row>
    <row r="192" spans="1:6" s="3" customFormat="1" ht="61.5" customHeight="1">
      <c r="A192" s="21"/>
      <c r="B192" s="21">
        <v>76516</v>
      </c>
      <c r="C192" s="64" t="s">
        <v>358</v>
      </c>
      <c r="D192" s="83"/>
      <c r="E192" s="83"/>
      <c r="F192" s="64" t="s">
        <v>358</v>
      </c>
    </row>
    <row r="193" spans="1:6" s="3" customFormat="1" ht="21.75" customHeight="1">
      <c r="A193" s="21"/>
      <c r="B193" s="21"/>
      <c r="C193" s="25" t="s">
        <v>292</v>
      </c>
      <c r="D193" s="85">
        <v>1300000</v>
      </c>
      <c r="E193" s="83"/>
      <c r="F193" s="53" t="s">
        <v>436</v>
      </c>
    </row>
    <row r="194" spans="1:6" s="3" customFormat="1" ht="21.75" customHeight="1">
      <c r="A194" s="21"/>
      <c r="B194" s="21"/>
      <c r="C194" s="26" t="s">
        <v>293</v>
      </c>
      <c r="D194" s="85">
        <v>141900</v>
      </c>
      <c r="E194" s="83"/>
      <c r="F194" s="53" t="s">
        <v>372</v>
      </c>
    </row>
    <row r="195" spans="1:6" s="3" customFormat="1" ht="21.75" customHeight="1">
      <c r="A195" s="21"/>
      <c r="B195" s="21"/>
      <c r="C195" s="26" t="s">
        <v>294</v>
      </c>
      <c r="D195" s="85">
        <v>50000</v>
      </c>
      <c r="E195" s="83"/>
      <c r="F195" s="53" t="s">
        <v>373</v>
      </c>
    </row>
    <row r="196" spans="1:6" s="3" customFormat="1" ht="21.75" customHeight="1">
      <c r="A196" s="21"/>
      <c r="B196" s="21"/>
      <c r="C196" s="26" t="s">
        <v>295</v>
      </c>
      <c r="D196" s="85">
        <v>160000</v>
      </c>
      <c r="E196" s="83"/>
      <c r="F196" s="53" t="s">
        <v>432</v>
      </c>
    </row>
    <row r="197" spans="1:6" s="3" customFormat="1" ht="21.75" customHeight="1">
      <c r="A197" s="21"/>
      <c r="B197" s="21"/>
      <c r="C197" s="26" t="s">
        <v>304</v>
      </c>
      <c r="D197" s="85">
        <v>34000</v>
      </c>
      <c r="E197" s="83"/>
      <c r="F197" s="53" t="s">
        <v>437</v>
      </c>
    </row>
    <row r="198" spans="1:6" s="3" customFormat="1" ht="21.75" customHeight="1">
      <c r="A198" s="21"/>
      <c r="B198" s="21"/>
      <c r="C198" s="26" t="s">
        <v>316</v>
      </c>
      <c r="D198" s="85">
        <v>1000</v>
      </c>
      <c r="E198" s="83"/>
      <c r="F198" s="53" t="s">
        <v>321</v>
      </c>
    </row>
    <row r="199" spans="1:6" s="3" customFormat="1" ht="21.75" customHeight="1">
      <c r="A199" s="21"/>
      <c r="B199" s="21"/>
      <c r="C199" s="26" t="s">
        <v>317</v>
      </c>
      <c r="D199" s="85">
        <v>80000</v>
      </c>
      <c r="E199" s="83"/>
      <c r="F199" s="14" t="s">
        <v>319</v>
      </c>
    </row>
    <row r="200" spans="1:6" s="3" customFormat="1" ht="21.75" customHeight="1">
      <c r="A200" s="21"/>
      <c r="B200" s="21"/>
      <c r="C200" s="26" t="s">
        <v>318</v>
      </c>
      <c r="D200" s="85">
        <v>1500</v>
      </c>
      <c r="E200" s="83"/>
      <c r="F200" s="53" t="s">
        <v>320</v>
      </c>
    </row>
    <row r="201" spans="1:6" s="3" customFormat="1" ht="21.75" customHeight="1">
      <c r="A201" s="21"/>
      <c r="B201" s="21"/>
      <c r="C201" s="14" t="s">
        <v>296</v>
      </c>
      <c r="D201" s="85">
        <v>195000</v>
      </c>
      <c r="E201" s="83"/>
      <c r="F201" s="53" t="s">
        <v>431</v>
      </c>
    </row>
    <row r="202" spans="1:6" s="3" customFormat="1" ht="21.75" customHeight="1">
      <c r="A202" s="21"/>
      <c r="B202" s="21"/>
      <c r="C202" s="38" t="s">
        <v>359</v>
      </c>
      <c r="D202" s="83">
        <f>SUM(D193:D201)</f>
        <v>1963400</v>
      </c>
      <c r="E202" s="83">
        <f>SUM(E193:E201)</f>
        <v>0</v>
      </c>
      <c r="F202" s="39" t="s">
        <v>359</v>
      </c>
    </row>
    <row r="203" spans="1:6" s="15" customFormat="1" ht="48" customHeight="1">
      <c r="A203" s="30"/>
      <c r="B203" s="30">
        <v>75618</v>
      </c>
      <c r="C203" s="5" t="s">
        <v>233</v>
      </c>
      <c r="D203" s="86"/>
      <c r="E203" s="103"/>
      <c r="F203" s="5" t="s">
        <v>233</v>
      </c>
    </row>
    <row r="204" spans="1:6" s="16" customFormat="1" ht="33" customHeight="1">
      <c r="A204" s="22"/>
      <c r="B204" s="21"/>
      <c r="C204" s="26" t="s">
        <v>298</v>
      </c>
      <c r="D204" s="85">
        <v>250000</v>
      </c>
      <c r="E204" s="91"/>
      <c r="F204" s="64" t="s">
        <v>380</v>
      </c>
    </row>
    <row r="205" spans="1:6" s="16" customFormat="1" ht="30" customHeight="1">
      <c r="A205" s="22"/>
      <c r="B205" s="21"/>
      <c r="C205" s="26" t="s">
        <v>299</v>
      </c>
      <c r="D205" s="85">
        <v>150000</v>
      </c>
      <c r="E205" s="91"/>
      <c r="F205" s="58" t="s">
        <v>439</v>
      </c>
    </row>
    <row r="206" spans="1:6" s="16" customFormat="1" ht="50.25" customHeight="1">
      <c r="A206" s="22"/>
      <c r="B206" s="21"/>
      <c r="C206" s="59" t="s">
        <v>300</v>
      </c>
      <c r="D206" s="85">
        <v>50000</v>
      </c>
      <c r="E206" s="91"/>
      <c r="F206" s="58" t="s">
        <v>440</v>
      </c>
    </row>
    <row r="207" spans="1:6" s="16" customFormat="1" ht="29.25" customHeight="1">
      <c r="A207" s="22"/>
      <c r="B207" s="21"/>
      <c r="C207" s="58" t="s">
        <v>290</v>
      </c>
      <c r="D207" s="85">
        <v>100</v>
      </c>
      <c r="E207" s="91"/>
      <c r="F207" s="58" t="s">
        <v>122</v>
      </c>
    </row>
    <row r="208" spans="1:6" s="3" customFormat="1" ht="26.25" customHeight="1">
      <c r="A208" s="21"/>
      <c r="B208" s="21"/>
      <c r="C208" s="38" t="s">
        <v>73</v>
      </c>
      <c r="D208" s="83">
        <f>SUM(D203:D207)</f>
        <v>450100</v>
      </c>
      <c r="E208" s="83">
        <f>SUM(E203:E207)</f>
        <v>0</v>
      </c>
      <c r="F208" s="9" t="s">
        <v>374</v>
      </c>
    </row>
    <row r="209" spans="1:6" s="15" customFormat="1" ht="42.75" customHeight="1">
      <c r="A209" s="30"/>
      <c r="B209" s="21">
        <v>75621</v>
      </c>
      <c r="C209" s="5" t="s">
        <v>36</v>
      </c>
      <c r="D209" s="86"/>
      <c r="E209" s="103"/>
      <c r="F209" s="5" t="s">
        <v>36</v>
      </c>
    </row>
    <row r="210" spans="1:6" s="1" customFormat="1" ht="25.5" customHeight="1">
      <c r="A210" s="21"/>
      <c r="B210" s="30"/>
      <c r="C210" s="25" t="s">
        <v>301</v>
      </c>
      <c r="D210" s="85">
        <v>2378824</v>
      </c>
      <c r="E210" s="91"/>
      <c r="F210" s="6" t="s">
        <v>419</v>
      </c>
    </row>
    <row r="211" spans="1:6" s="1" customFormat="1" ht="25.5" customHeight="1">
      <c r="A211" s="21"/>
      <c r="B211" s="21"/>
      <c r="C211" s="25" t="s">
        <v>302</v>
      </c>
      <c r="D211" s="85">
        <v>60000</v>
      </c>
      <c r="E211" s="91"/>
      <c r="F211" s="6" t="s">
        <v>375</v>
      </c>
    </row>
    <row r="212" spans="1:6" s="3" customFormat="1" ht="27.75" customHeight="1">
      <c r="A212" s="21"/>
      <c r="B212" s="21"/>
      <c r="C212" s="38" t="s">
        <v>74</v>
      </c>
      <c r="D212" s="83">
        <f>SUM(D210:D211)</f>
        <v>2438824</v>
      </c>
      <c r="E212" s="83">
        <f>SUM(E210:E211)</f>
        <v>0</v>
      </c>
      <c r="F212" s="9" t="s">
        <v>74</v>
      </c>
    </row>
    <row r="213" spans="1:6" s="67" customFormat="1" ht="28.5" customHeight="1">
      <c r="A213" s="65"/>
      <c r="B213" s="30">
        <v>75647</v>
      </c>
      <c r="C213" s="66" t="s">
        <v>306</v>
      </c>
      <c r="D213" s="89"/>
      <c r="E213" s="89"/>
      <c r="F213" s="66" t="s">
        <v>306</v>
      </c>
    </row>
    <row r="214" spans="1:6" s="16" customFormat="1" ht="27.75" customHeight="1">
      <c r="A214" s="22"/>
      <c r="B214" s="21"/>
      <c r="C214" s="14" t="s">
        <v>272</v>
      </c>
      <c r="D214" s="85"/>
      <c r="E214" s="85">
        <v>55000</v>
      </c>
      <c r="F214" s="14" t="s">
        <v>420</v>
      </c>
    </row>
    <row r="215" spans="1:6" s="16" customFormat="1" ht="27.75" customHeight="1">
      <c r="A215" s="22"/>
      <c r="B215" s="21"/>
      <c r="C215" s="14" t="s">
        <v>196</v>
      </c>
      <c r="D215" s="85"/>
      <c r="E215" s="85">
        <v>3000</v>
      </c>
      <c r="F215" s="14" t="s">
        <v>322</v>
      </c>
    </row>
    <row r="216" spans="1:6" s="16" customFormat="1" ht="27.75" customHeight="1">
      <c r="A216" s="22"/>
      <c r="B216" s="21"/>
      <c r="C216" s="14" t="s">
        <v>207</v>
      </c>
      <c r="D216" s="85"/>
      <c r="E216" s="85">
        <v>10000</v>
      </c>
      <c r="F216" s="14" t="s">
        <v>323</v>
      </c>
    </row>
    <row r="217" spans="1:6" s="3" customFormat="1" ht="22.5" customHeight="1">
      <c r="A217" s="21"/>
      <c r="B217" s="21"/>
      <c r="C217" s="38" t="s">
        <v>273</v>
      </c>
      <c r="D217" s="3">
        <f>SUM(D214:D216)</f>
        <v>0</v>
      </c>
      <c r="E217" s="3">
        <f>SUM(E214:E216)</f>
        <v>68000</v>
      </c>
      <c r="F217" s="38" t="s">
        <v>273</v>
      </c>
    </row>
    <row r="218" spans="1:6" s="11" customFormat="1" ht="27" customHeight="1">
      <c r="A218" s="47"/>
      <c r="B218" s="21"/>
      <c r="C218" s="46" t="s">
        <v>75</v>
      </c>
      <c r="D218" s="87">
        <f>SUM(D217+D212+D208+D202+D191+D181)</f>
        <v>6801540</v>
      </c>
      <c r="E218" s="87">
        <f>SUM(E217+E212+E208+E202+E191+E181)</f>
        <v>68000</v>
      </c>
      <c r="F218" s="46" t="s">
        <v>75</v>
      </c>
    </row>
    <row r="219" spans="1:6" s="1" customFormat="1" ht="24.75" customHeight="1">
      <c r="A219" s="21">
        <v>757</v>
      </c>
      <c r="B219" s="47"/>
      <c r="C219" s="5" t="s">
        <v>37</v>
      </c>
      <c r="D219" s="85"/>
      <c r="E219" s="91"/>
      <c r="F219" s="5" t="s">
        <v>37</v>
      </c>
    </row>
    <row r="220" spans="1:6" s="15" customFormat="1" ht="38.25">
      <c r="A220" s="30"/>
      <c r="B220" s="21">
        <v>75702</v>
      </c>
      <c r="C220" s="5" t="s">
        <v>38</v>
      </c>
      <c r="D220" s="86"/>
      <c r="E220" s="103"/>
      <c r="F220" s="5" t="s">
        <v>38</v>
      </c>
    </row>
    <row r="221" spans="1:6" s="1" customFormat="1" ht="38.25" customHeight="1">
      <c r="A221" s="21"/>
      <c r="B221" s="30"/>
      <c r="C221" s="53" t="s">
        <v>231</v>
      </c>
      <c r="D221" s="83"/>
      <c r="E221" s="91">
        <v>150000</v>
      </c>
      <c r="F221" s="14" t="s">
        <v>167</v>
      </c>
    </row>
    <row r="222" spans="1:6" s="3" customFormat="1" ht="16.5" customHeight="1">
      <c r="A222" s="21"/>
      <c r="B222" s="21"/>
      <c r="C222" s="38" t="s">
        <v>98</v>
      </c>
      <c r="D222" s="83">
        <f>SUM(D221)</f>
        <v>0</v>
      </c>
      <c r="E222" s="83">
        <f>SUM(E220:E221)</f>
        <v>150000</v>
      </c>
      <c r="F222" s="9" t="s">
        <v>98</v>
      </c>
    </row>
    <row r="223" spans="1:6" s="16" customFormat="1" ht="45.75" customHeight="1">
      <c r="A223" s="22"/>
      <c r="B223" s="21">
        <v>75704</v>
      </c>
      <c r="C223" s="72" t="s">
        <v>353</v>
      </c>
      <c r="D223" s="85"/>
      <c r="E223" s="85"/>
      <c r="F223" s="14"/>
    </row>
    <row r="224" spans="1:6" s="16" customFormat="1" ht="25.5" customHeight="1">
      <c r="A224" s="22"/>
      <c r="B224" s="22"/>
      <c r="C224" s="14" t="s">
        <v>355</v>
      </c>
      <c r="D224" s="85">
        <v>0</v>
      </c>
      <c r="E224" s="85">
        <v>21715</v>
      </c>
      <c r="F224" s="73" t="s">
        <v>356</v>
      </c>
    </row>
    <row r="225" spans="1:6" s="16" customFormat="1" ht="16.5" customHeight="1">
      <c r="A225" s="22"/>
      <c r="B225" s="22"/>
      <c r="C225" s="38" t="s">
        <v>354</v>
      </c>
      <c r="D225" s="85">
        <f>SUM(D224)</f>
        <v>0</v>
      </c>
      <c r="E225" s="85">
        <f>SUM(E224)</f>
        <v>21715</v>
      </c>
      <c r="F225" s="39" t="s">
        <v>354</v>
      </c>
    </row>
    <row r="226" spans="1:6" s="11" customFormat="1" ht="28.5" customHeight="1">
      <c r="A226" s="47"/>
      <c r="B226" s="21"/>
      <c r="C226" s="54" t="s">
        <v>99</v>
      </c>
      <c r="D226" s="87">
        <f>SUM(D225+D222)</f>
        <v>0</v>
      </c>
      <c r="E226" s="87">
        <f>SUM(E225+E222)</f>
        <v>171715</v>
      </c>
      <c r="F226" s="46" t="s">
        <v>99</v>
      </c>
    </row>
    <row r="227" spans="1:6" s="1" customFormat="1" ht="23.25" customHeight="1">
      <c r="A227" s="21">
        <v>758</v>
      </c>
      <c r="B227" s="47"/>
      <c r="C227" s="5" t="s">
        <v>39</v>
      </c>
      <c r="D227" s="85"/>
      <c r="E227" s="91"/>
      <c r="F227" s="5" t="s">
        <v>39</v>
      </c>
    </row>
    <row r="228" spans="1:6" s="15" customFormat="1" ht="37.5" customHeight="1">
      <c r="A228" s="30"/>
      <c r="B228" s="21">
        <v>75801</v>
      </c>
      <c r="C228" s="5" t="s">
        <v>40</v>
      </c>
      <c r="D228" s="88"/>
      <c r="E228" s="103"/>
      <c r="F228" s="5" t="s">
        <v>40</v>
      </c>
    </row>
    <row r="229" spans="1:6" s="1" customFormat="1" ht="38.25">
      <c r="A229" s="21"/>
      <c r="B229" s="30"/>
      <c r="C229" s="6" t="s">
        <v>303</v>
      </c>
      <c r="D229" s="85">
        <v>3563200</v>
      </c>
      <c r="E229" s="91"/>
      <c r="F229" s="6" t="s">
        <v>421</v>
      </c>
    </row>
    <row r="230" spans="1:6" s="3" customFormat="1" ht="20.25" customHeight="1">
      <c r="A230" s="21"/>
      <c r="B230" s="21"/>
      <c r="C230" s="38" t="s">
        <v>76</v>
      </c>
      <c r="D230" s="90">
        <f>SUM(D229)</f>
        <v>3563200</v>
      </c>
      <c r="E230" s="90">
        <f>SUM(E229)</f>
        <v>0</v>
      </c>
      <c r="F230" s="9" t="s">
        <v>76</v>
      </c>
    </row>
    <row r="231" spans="1:6" s="16" customFormat="1" ht="24.75" customHeight="1">
      <c r="A231" s="22"/>
      <c r="B231" s="21">
        <v>75807</v>
      </c>
      <c r="C231" s="44" t="s">
        <v>324</v>
      </c>
      <c r="D231" s="91"/>
      <c r="E231" s="91"/>
      <c r="F231" s="44" t="s">
        <v>324</v>
      </c>
    </row>
    <row r="232" spans="1:6" s="16" customFormat="1" ht="23.25" customHeight="1">
      <c r="A232" s="22"/>
      <c r="B232" s="21"/>
      <c r="C232" s="18" t="s">
        <v>303</v>
      </c>
      <c r="D232" s="91">
        <v>805591</v>
      </c>
      <c r="E232" s="91"/>
      <c r="F232" s="14" t="s">
        <v>325</v>
      </c>
    </row>
    <row r="233" spans="1:6" s="3" customFormat="1" ht="23.25" customHeight="1">
      <c r="A233" s="21"/>
      <c r="B233" s="21"/>
      <c r="C233" s="38" t="s">
        <v>274</v>
      </c>
      <c r="D233" s="90">
        <f>SUM(D232)</f>
        <v>805591</v>
      </c>
      <c r="E233" s="90">
        <f>SUM(E232)</f>
        <v>0</v>
      </c>
      <c r="F233" s="39" t="s">
        <v>274</v>
      </c>
    </row>
    <row r="234" spans="1:6" s="15" customFormat="1" ht="19.5" customHeight="1">
      <c r="A234" s="30"/>
      <c r="B234" s="21">
        <v>75818</v>
      </c>
      <c r="C234" s="5" t="s">
        <v>41</v>
      </c>
      <c r="D234" s="86"/>
      <c r="E234" s="103"/>
      <c r="F234" s="5" t="s">
        <v>41</v>
      </c>
    </row>
    <row r="235" spans="1:6" s="1" customFormat="1" ht="24.75" customHeight="1">
      <c r="A235" s="21"/>
      <c r="B235" s="30"/>
      <c r="C235" s="6" t="s">
        <v>217</v>
      </c>
      <c r="D235" s="85"/>
      <c r="E235" s="91">
        <v>43000</v>
      </c>
      <c r="F235" s="6" t="s">
        <v>443</v>
      </c>
    </row>
    <row r="236" spans="1:6" s="3" customFormat="1" ht="21" customHeight="1">
      <c r="A236" s="21"/>
      <c r="B236" s="21"/>
      <c r="C236" s="38" t="s">
        <v>77</v>
      </c>
      <c r="D236" s="83">
        <f>SUM(D235:D235)</f>
        <v>0</v>
      </c>
      <c r="E236" s="83">
        <f>SUM(E235:E235)</f>
        <v>43000</v>
      </c>
      <c r="F236" s="9" t="s">
        <v>77</v>
      </c>
    </row>
    <row r="237" spans="1:6" s="16" customFormat="1" ht="27.75" customHeight="1">
      <c r="A237" s="22"/>
      <c r="B237" s="21">
        <v>75831</v>
      </c>
      <c r="C237" s="44" t="s">
        <v>326</v>
      </c>
      <c r="D237" s="85"/>
      <c r="E237" s="85"/>
      <c r="F237" s="44" t="s">
        <v>326</v>
      </c>
    </row>
    <row r="238" spans="1:6" s="16" customFormat="1" ht="27" customHeight="1">
      <c r="A238" s="22"/>
      <c r="B238" s="21"/>
      <c r="C238" s="14" t="s">
        <v>303</v>
      </c>
      <c r="D238" s="85">
        <v>130531</v>
      </c>
      <c r="E238" s="85"/>
      <c r="F238" s="14" t="s">
        <v>327</v>
      </c>
    </row>
    <row r="239" spans="1:6" s="3" customFormat="1" ht="21" customHeight="1">
      <c r="A239" s="21"/>
      <c r="B239" s="21"/>
      <c r="C239" s="38" t="s">
        <v>275</v>
      </c>
      <c r="D239" s="83">
        <f>SUM(D238)</f>
        <v>130531</v>
      </c>
      <c r="E239" s="83">
        <f>SUM(E238)</f>
        <v>0</v>
      </c>
      <c r="F239" s="39" t="s">
        <v>275</v>
      </c>
    </row>
    <row r="240" spans="1:6" s="11" customFormat="1" ht="32.25" customHeight="1">
      <c r="A240" s="47"/>
      <c r="B240" s="21"/>
      <c r="C240" s="46" t="s">
        <v>78</v>
      </c>
      <c r="D240" s="92">
        <f>SUM(D230+D233+D236+D239)</f>
        <v>4499322</v>
      </c>
      <c r="E240" s="92">
        <f>SUM(E230+E233+E236+E239)</f>
        <v>43000</v>
      </c>
      <c r="F240" s="46" t="s">
        <v>78</v>
      </c>
    </row>
    <row r="241" spans="1:6" s="1" customFormat="1" ht="19.5" customHeight="1">
      <c r="A241" s="21">
        <v>801</v>
      </c>
      <c r="B241" s="47"/>
      <c r="C241" s="5" t="s">
        <v>6</v>
      </c>
      <c r="D241" s="87"/>
      <c r="E241" s="91"/>
      <c r="F241" s="5" t="s">
        <v>6</v>
      </c>
    </row>
    <row r="242" spans="1:6" s="15" customFormat="1" ht="12.75">
      <c r="A242" s="30"/>
      <c r="B242" s="21">
        <v>80101</v>
      </c>
      <c r="C242" s="5" t="s">
        <v>42</v>
      </c>
      <c r="D242" s="86"/>
      <c r="E242" s="103"/>
      <c r="F242" s="5" t="s">
        <v>42</v>
      </c>
    </row>
    <row r="243" spans="1:6" s="1" customFormat="1" ht="12.75">
      <c r="A243" s="21"/>
      <c r="B243" s="30"/>
      <c r="C243" s="26" t="s">
        <v>263</v>
      </c>
      <c r="D243" s="85">
        <v>6000</v>
      </c>
      <c r="E243" s="91"/>
      <c r="F243" s="6" t="s">
        <v>228</v>
      </c>
    </row>
    <row r="244" spans="1:6" s="1" customFormat="1" ht="25.5">
      <c r="A244" s="21"/>
      <c r="B244" s="21"/>
      <c r="C244" s="14" t="s">
        <v>211</v>
      </c>
      <c r="D244" s="85"/>
      <c r="E244" s="91">
        <v>19500</v>
      </c>
      <c r="F244" s="6" t="s">
        <v>184</v>
      </c>
    </row>
    <row r="245" spans="1:6" s="1" customFormat="1" ht="25.5">
      <c r="A245" s="21"/>
      <c r="B245" s="21"/>
      <c r="C245" s="14" t="s">
        <v>208</v>
      </c>
      <c r="D245" s="85"/>
      <c r="E245" s="91">
        <v>1579800</v>
      </c>
      <c r="F245" s="6" t="s">
        <v>185</v>
      </c>
    </row>
    <row r="246" spans="1:6" s="1" customFormat="1" ht="25.5">
      <c r="A246" s="21"/>
      <c r="B246" s="21"/>
      <c r="C246" s="6" t="s">
        <v>215</v>
      </c>
      <c r="D246" s="85"/>
      <c r="E246" s="91">
        <v>118086</v>
      </c>
      <c r="F246" s="6" t="s">
        <v>168</v>
      </c>
    </row>
    <row r="247" spans="1:6" s="1" customFormat="1" ht="25.5">
      <c r="A247" s="21"/>
      <c r="B247" s="21"/>
      <c r="C247" s="6" t="s">
        <v>201</v>
      </c>
      <c r="D247" s="85"/>
      <c r="E247" s="91">
        <v>302300</v>
      </c>
      <c r="F247" s="6" t="s">
        <v>186</v>
      </c>
    </row>
    <row r="248" spans="1:6" s="1" customFormat="1" ht="15" customHeight="1">
      <c r="A248" s="21"/>
      <c r="B248" s="21"/>
      <c r="C248" s="6" t="s">
        <v>202</v>
      </c>
      <c r="D248" s="85"/>
      <c r="E248" s="91">
        <v>41400</v>
      </c>
      <c r="F248" s="6" t="s">
        <v>179</v>
      </c>
    </row>
    <row r="249" spans="1:6" s="1" customFormat="1" ht="25.5">
      <c r="A249" s="21"/>
      <c r="B249" s="21"/>
      <c r="C249" s="6" t="s">
        <v>196</v>
      </c>
      <c r="D249" s="85"/>
      <c r="E249" s="91">
        <v>34000</v>
      </c>
      <c r="F249" s="6" t="s">
        <v>328</v>
      </c>
    </row>
    <row r="250" spans="1:6" s="1" customFormat="1" ht="25.5">
      <c r="A250" s="21"/>
      <c r="B250" s="21"/>
      <c r="C250" s="6" t="s">
        <v>203</v>
      </c>
      <c r="D250" s="85"/>
      <c r="E250" s="91">
        <v>1000</v>
      </c>
      <c r="F250" s="6" t="s">
        <v>187</v>
      </c>
    </row>
    <row r="251" spans="1:6" s="1" customFormat="1" ht="30" customHeight="1">
      <c r="A251" s="21"/>
      <c r="B251" s="21"/>
      <c r="C251" s="6" t="s">
        <v>218</v>
      </c>
      <c r="D251" s="85"/>
      <c r="E251" s="91">
        <v>7000</v>
      </c>
      <c r="F251" s="6" t="s">
        <v>251</v>
      </c>
    </row>
    <row r="252" spans="1:6" s="1" customFormat="1" ht="3.75" customHeight="1" hidden="1">
      <c r="A252" s="21"/>
      <c r="B252" s="21"/>
      <c r="C252" s="6"/>
      <c r="D252" s="85"/>
      <c r="E252" s="91"/>
      <c r="F252" s="6"/>
    </row>
    <row r="253" spans="1:6" s="1" customFormat="1" ht="24" customHeight="1">
      <c r="A253" s="21"/>
      <c r="B253" s="21"/>
      <c r="C253" s="6" t="s">
        <v>204</v>
      </c>
      <c r="D253" s="85"/>
      <c r="E253" s="91">
        <v>160000</v>
      </c>
      <c r="F253" s="6" t="s">
        <v>329</v>
      </c>
    </row>
    <row r="254" spans="1:6" s="1" customFormat="1" ht="21.75" customHeight="1">
      <c r="A254" s="21"/>
      <c r="B254" s="21"/>
      <c r="C254" s="6" t="s">
        <v>195</v>
      </c>
      <c r="D254" s="85"/>
      <c r="E254" s="91">
        <v>10000</v>
      </c>
      <c r="F254" s="64" t="s">
        <v>330</v>
      </c>
    </row>
    <row r="255" spans="1:6" s="1" customFormat="1" ht="26.25" customHeight="1">
      <c r="A255" s="21"/>
      <c r="B255" s="21"/>
      <c r="C255" s="6" t="s">
        <v>207</v>
      </c>
      <c r="D255" s="85"/>
      <c r="E255" s="91">
        <v>34000</v>
      </c>
      <c r="F255" s="14" t="s">
        <v>160</v>
      </c>
    </row>
    <row r="256" spans="1:6" s="1" customFormat="1" ht="18.75" customHeight="1">
      <c r="A256" s="21"/>
      <c r="B256" s="21"/>
      <c r="C256" s="6" t="s">
        <v>209</v>
      </c>
      <c r="D256" s="85"/>
      <c r="E256" s="91">
        <v>4000</v>
      </c>
      <c r="F256" s="6" t="s">
        <v>119</v>
      </c>
    </row>
    <row r="257" spans="1:6" s="1" customFormat="1" ht="25.5">
      <c r="A257" s="21"/>
      <c r="B257" s="21"/>
      <c r="C257" s="6" t="s">
        <v>214</v>
      </c>
      <c r="D257" s="85"/>
      <c r="E257" s="91">
        <v>140364</v>
      </c>
      <c r="F257" s="6" t="s">
        <v>154</v>
      </c>
    </row>
    <row r="258" spans="1:6" s="3" customFormat="1" ht="21" customHeight="1">
      <c r="A258" s="21"/>
      <c r="B258" s="21"/>
      <c r="C258" s="38" t="s">
        <v>79</v>
      </c>
      <c r="D258" s="3">
        <f>SUM(D243:D257)</f>
        <v>6000</v>
      </c>
      <c r="E258" s="3">
        <f>SUM(E243:E257)</f>
        <v>2451450</v>
      </c>
      <c r="F258" s="9" t="s">
        <v>79</v>
      </c>
    </row>
    <row r="259" spans="1:6" s="1" customFormat="1" ht="25.5" customHeight="1">
      <c r="A259" s="21"/>
      <c r="B259" s="21">
        <v>80104</v>
      </c>
      <c r="C259" s="5" t="s">
        <v>276</v>
      </c>
      <c r="D259" s="85"/>
      <c r="E259" s="91"/>
      <c r="F259" s="5" t="s">
        <v>276</v>
      </c>
    </row>
    <row r="260" spans="1:6" s="1" customFormat="1" ht="24" customHeight="1">
      <c r="A260" s="21"/>
      <c r="B260" s="30"/>
      <c r="C260" s="25" t="s">
        <v>262</v>
      </c>
      <c r="D260" s="85">
        <v>172400</v>
      </c>
      <c r="E260" s="91"/>
      <c r="F260" s="6" t="s">
        <v>227</v>
      </c>
    </row>
    <row r="261" spans="1:6" s="1" customFormat="1" ht="24" customHeight="1">
      <c r="A261" s="21"/>
      <c r="B261" s="21"/>
      <c r="C261" s="6" t="s">
        <v>211</v>
      </c>
      <c r="D261" s="85"/>
      <c r="E261" s="91">
        <v>4700</v>
      </c>
      <c r="F261" s="6" t="s">
        <v>184</v>
      </c>
    </row>
    <row r="262" spans="1:6" s="1" customFormat="1" ht="25.5">
      <c r="A262" s="21"/>
      <c r="B262" s="21"/>
      <c r="C262" s="6" t="s">
        <v>208</v>
      </c>
      <c r="D262" s="85"/>
      <c r="E262" s="91">
        <v>847300</v>
      </c>
      <c r="F262" s="6" t="s">
        <v>183</v>
      </c>
    </row>
    <row r="263" spans="1:6" s="1" customFormat="1" ht="22.5" customHeight="1">
      <c r="A263" s="21"/>
      <c r="B263" s="21"/>
      <c r="C263" s="14" t="s">
        <v>215</v>
      </c>
      <c r="D263" s="83"/>
      <c r="E263" s="91">
        <v>62220</v>
      </c>
      <c r="F263" s="14" t="s">
        <v>168</v>
      </c>
    </row>
    <row r="264" spans="1:6" s="1" customFormat="1" ht="25.5">
      <c r="A264" s="21"/>
      <c r="B264" s="21"/>
      <c r="C264" s="14" t="s">
        <v>201</v>
      </c>
      <c r="D264" s="85"/>
      <c r="E264" s="91">
        <v>159900</v>
      </c>
      <c r="F264" s="6" t="s">
        <v>178</v>
      </c>
    </row>
    <row r="265" spans="1:6" s="1" customFormat="1" ht="22.5" customHeight="1">
      <c r="A265" s="21"/>
      <c r="B265" s="21"/>
      <c r="C265" s="14" t="s">
        <v>202</v>
      </c>
      <c r="D265" s="85"/>
      <c r="E265" s="91">
        <v>21800</v>
      </c>
      <c r="F265" s="6" t="s">
        <v>179</v>
      </c>
    </row>
    <row r="266" spans="1:6" s="1" customFormat="1" ht="27" customHeight="1">
      <c r="A266" s="21"/>
      <c r="B266" s="21"/>
      <c r="C266" s="6" t="s">
        <v>196</v>
      </c>
      <c r="D266" s="85"/>
      <c r="E266" s="91">
        <v>33040</v>
      </c>
      <c r="F266" s="6" t="s">
        <v>328</v>
      </c>
    </row>
    <row r="267" spans="1:6" s="1" customFormat="1" ht="27" customHeight="1">
      <c r="A267" s="21"/>
      <c r="B267" s="21"/>
      <c r="C267" s="6" t="s">
        <v>203</v>
      </c>
      <c r="D267" s="85"/>
      <c r="E267" s="91">
        <v>450</v>
      </c>
      <c r="F267" s="6" t="s">
        <v>187</v>
      </c>
    </row>
    <row r="268" spans="1:6" s="1" customFormat="1" ht="27" customHeight="1">
      <c r="A268" s="21"/>
      <c r="B268" s="21"/>
      <c r="C268" s="6" t="s">
        <v>218</v>
      </c>
      <c r="D268" s="85"/>
      <c r="E268" s="91">
        <v>3450</v>
      </c>
      <c r="F268" s="6" t="s">
        <v>251</v>
      </c>
    </row>
    <row r="269" spans="1:6" s="1" customFormat="1" ht="27" customHeight="1">
      <c r="A269" s="21"/>
      <c r="B269" s="21"/>
      <c r="C269" s="6" t="s">
        <v>204</v>
      </c>
      <c r="D269" s="85"/>
      <c r="E269" s="91">
        <v>70000</v>
      </c>
      <c r="F269" s="6" t="s">
        <v>329</v>
      </c>
    </row>
    <row r="270" spans="1:6" s="1" customFormat="1" ht="21.75" customHeight="1">
      <c r="A270" s="21"/>
      <c r="B270" s="21"/>
      <c r="C270" s="6" t="s">
        <v>195</v>
      </c>
      <c r="D270" s="85"/>
      <c r="E270" s="91">
        <v>5000</v>
      </c>
      <c r="F270" s="64" t="s">
        <v>330</v>
      </c>
    </row>
    <row r="271" spans="1:6" s="1" customFormat="1" ht="20.25" customHeight="1">
      <c r="A271" s="21"/>
      <c r="B271" s="21"/>
      <c r="C271" s="6" t="s">
        <v>207</v>
      </c>
      <c r="D271" s="85"/>
      <c r="E271" s="91">
        <v>34000</v>
      </c>
      <c r="F271" s="14" t="s">
        <v>160</v>
      </c>
    </row>
    <row r="272" spans="1:6" s="1" customFormat="1" ht="21.75" customHeight="1">
      <c r="A272" s="21"/>
      <c r="B272" s="21"/>
      <c r="C272" s="6" t="s">
        <v>209</v>
      </c>
      <c r="D272" s="85"/>
      <c r="E272" s="91">
        <v>1000</v>
      </c>
      <c r="F272" s="6" t="s">
        <v>119</v>
      </c>
    </row>
    <row r="273" spans="1:6" s="1" customFormat="1" ht="39" customHeight="1">
      <c r="A273" s="21"/>
      <c r="B273" s="21"/>
      <c r="C273" s="6" t="s">
        <v>214</v>
      </c>
      <c r="D273" s="85"/>
      <c r="E273" s="91">
        <v>55100</v>
      </c>
      <c r="F273" s="6" t="s">
        <v>2</v>
      </c>
    </row>
    <row r="274" spans="1:6" s="3" customFormat="1" ht="21" customHeight="1">
      <c r="A274" s="21"/>
      <c r="B274" s="21"/>
      <c r="C274" s="38" t="s">
        <v>80</v>
      </c>
      <c r="D274" s="83">
        <f>SUM(D259:D273)</f>
        <v>172400</v>
      </c>
      <c r="E274" s="83">
        <f>SUM(E259:E273)</f>
        <v>1297960</v>
      </c>
      <c r="F274" s="9" t="s">
        <v>80</v>
      </c>
    </row>
    <row r="275" spans="1:6" s="1" customFormat="1" ht="17.25" customHeight="1">
      <c r="A275" s="21"/>
      <c r="B275" s="21">
        <v>80110</v>
      </c>
      <c r="C275" s="5" t="s">
        <v>44</v>
      </c>
      <c r="D275" s="83"/>
      <c r="E275" s="91"/>
      <c r="F275" s="5" t="s">
        <v>44</v>
      </c>
    </row>
    <row r="276" spans="1:6" s="1" customFormat="1" ht="25.5">
      <c r="A276" s="21"/>
      <c r="B276" s="30"/>
      <c r="C276" s="6" t="s">
        <v>211</v>
      </c>
      <c r="D276" s="83"/>
      <c r="E276" s="91">
        <v>6100</v>
      </c>
      <c r="F276" s="14" t="s">
        <v>165</v>
      </c>
    </row>
    <row r="277" spans="1:6" s="1" customFormat="1" ht="25.5">
      <c r="A277" s="21"/>
      <c r="B277" s="21"/>
      <c r="C277" s="14" t="s">
        <v>208</v>
      </c>
      <c r="D277" s="85"/>
      <c r="E277" s="91">
        <v>1135000</v>
      </c>
      <c r="F277" s="6" t="s">
        <v>183</v>
      </c>
    </row>
    <row r="278" spans="1:6" s="1" customFormat="1" ht="25.5">
      <c r="A278" s="21"/>
      <c r="B278" s="21"/>
      <c r="C278" s="6" t="s">
        <v>215</v>
      </c>
      <c r="D278" s="85"/>
      <c r="E278" s="91">
        <v>89758</v>
      </c>
      <c r="F278" s="6" t="s">
        <v>168</v>
      </c>
    </row>
    <row r="279" spans="1:6" s="1" customFormat="1" ht="25.5" customHeight="1">
      <c r="A279" s="21"/>
      <c r="B279" s="21"/>
      <c r="C279" s="6" t="s">
        <v>43</v>
      </c>
      <c r="D279" s="85"/>
      <c r="E279" s="91">
        <v>217500</v>
      </c>
      <c r="F279" s="6" t="s">
        <v>178</v>
      </c>
    </row>
    <row r="280" spans="1:6" s="1" customFormat="1" ht="12.75" hidden="1">
      <c r="A280" s="21"/>
      <c r="B280" s="21"/>
      <c r="C280" s="6"/>
      <c r="D280" s="85"/>
      <c r="E280" s="91"/>
      <c r="F280" s="6"/>
    </row>
    <row r="281" spans="1:6" s="1" customFormat="1" ht="12.75">
      <c r="A281" s="21"/>
      <c r="B281" s="21"/>
      <c r="C281" s="6" t="s">
        <v>202</v>
      </c>
      <c r="D281" s="85"/>
      <c r="E281" s="91">
        <v>29700</v>
      </c>
      <c r="F281" s="6" t="s">
        <v>179</v>
      </c>
    </row>
    <row r="282" spans="1:6" s="1" customFormat="1" ht="25.5">
      <c r="A282" s="21"/>
      <c r="B282" s="21"/>
      <c r="C282" s="14" t="s">
        <v>199</v>
      </c>
      <c r="D282" s="83"/>
      <c r="E282" s="91">
        <v>28000</v>
      </c>
      <c r="F282" s="6" t="s">
        <v>328</v>
      </c>
    </row>
    <row r="283" spans="1:6" s="1" customFormat="1" ht="25.5">
      <c r="A283" s="21"/>
      <c r="B283" s="21"/>
      <c r="C283" s="14" t="s">
        <v>203</v>
      </c>
      <c r="D283" s="83"/>
      <c r="E283" s="91">
        <v>500</v>
      </c>
      <c r="F283" s="14" t="s">
        <v>188</v>
      </c>
    </row>
    <row r="284" spans="1:6" s="1" customFormat="1" ht="25.5">
      <c r="A284" s="21"/>
      <c r="B284" s="21"/>
      <c r="C284" s="14" t="s">
        <v>218</v>
      </c>
      <c r="D284" s="83"/>
      <c r="E284" s="91">
        <v>5500</v>
      </c>
      <c r="F284" s="14" t="s">
        <v>252</v>
      </c>
    </row>
    <row r="285" spans="1:6" s="1" customFormat="1" ht="19.5" customHeight="1">
      <c r="A285" s="21"/>
      <c r="B285" s="21"/>
      <c r="C285" s="14" t="s">
        <v>204</v>
      </c>
      <c r="D285" s="83"/>
      <c r="E285" s="91">
        <v>90000</v>
      </c>
      <c r="F285" s="6" t="s">
        <v>329</v>
      </c>
    </row>
    <row r="286" spans="1:6" s="1" customFormat="1" ht="21.75" customHeight="1">
      <c r="A286" s="21"/>
      <c r="B286" s="21"/>
      <c r="C286" s="14" t="s">
        <v>195</v>
      </c>
      <c r="D286" s="83"/>
      <c r="E286" s="91">
        <v>3000</v>
      </c>
      <c r="F286" s="64" t="s">
        <v>330</v>
      </c>
    </row>
    <row r="287" spans="1:6" s="1" customFormat="1" ht="27" customHeight="1">
      <c r="A287" s="21"/>
      <c r="B287" s="21"/>
      <c r="C287" s="14" t="s">
        <v>207</v>
      </c>
      <c r="D287" s="83"/>
      <c r="E287" s="91">
        <v>35100</v>
      </c>
      <c r="F287" s="14" t="s">
        <v>160</v>
      </c>
    </row>
    <row r="288" spans="1:6" s="1" customFormat="1" ht="18.75" customHeight="1">
      <c r="A288" s="21"/>
      <c r="B288" s="21"/>
      <c r="C288" s="14" t="s">
        <v>209</v>
      </c>
      <c r="D288" s="85"/>
      <c r="E288" s="91">
        <v>2800</v>
      </c>
      <c r="F288" s="6" t="s">
        <v>119</v>
      </c>
    </row>
    <row r="289" spans="1:6" s="1" customFormat="1" ht="36" customHeight="1">
      <c r="A289" s="21"/>
      <c r="B289" s="21"/>
      <c r="C289" s="24" t="s">
        <v>219</v>
      </c>
      <c r="D289" s="85"/>
      <c r="E289" s="91">
        <v>75920</v>
      </c>
      <c r="F289" s="53" t="s">
        <v>2</v>
      </c>
    </row>
    <row r="290" spans="1:6" s="3" customFormat="1" ht="18.75" customHeight="1">
      <c r="A290" s="21"/>
      <c r="B290" s="21"/>
      <c r="C290" s="38" t="s">
        <v>81</v>
      </c>
      <c r="D290" s="83">
        <f>SUM(D276:D289)</f>
        <v>0</v>
      </c>
      <c r="E290" s="83">
        <f>SUM(E276:E289)</f>
        <v>1718878</v>
      </c>
      <c r="F290" s="39" t="s">
        <v>81</v>
      </c>
    </row>
    <row r="291" spans="1:6" s="15" customFormat="1" ht="16.5" customHeight="1">
      <c r="A291" s="30"/>
      <c r="B291" s="21">
        <v>80113</v>
      </c>
      <c r="C291" s="5" t="s">
        <v>45</v>
      </c>
      <c r="D291" s="86"/>
      <c r="E291" s="103"/>
      <c r="F291" s="5" t="s">
        <v>45</v>
      </c>
    </row>
    <row r="292" spans="1:6" s="1" customFormat="1" ht="18" customHeight="1">
      <c r="A292" s="21"/>
      <c r="B292" s="30"/>
      <c r="C292" s="6" t="s">
        <v>207</v>
      </c>
      <c r="D292" s="85"/>
      <c r="E292" s="91">
        <v>130000</v>
      </c>
      <c r="F292" s="6" t="s">
        <v>189</v>
      </c>
    </row>
    <row r="293" spans="1:6" s="3" customFormat="1" ht="18.75" customHeight="1">
      <c r="A293" s="21"/>
      <c r="B293" s="21"/>
      <c r="C293" s="38" t="s">
        <v>82</v>
      </c>
      <c r="D293" s="83">
        <f>SUM(D292:D292)</f>
        <v>0</v>
      </c>
      <c r="E293" s="83">
        <f>SUM(E292:E292)</f>
        <v>130000</v>
      </c>
      <c r="F293" s="9" t="s">
        <v>82</v>
      </c>
    </row>
    <row r="294" spans="1:6" s="42" customFormat="1" ht="21.75" customHeight="1">
      <c r="A294" s="40"/>
      <c r="B294" s="21">
        <v>80114</v>
      </c>
      <c r="C294" s="41" t="s">
        <v>46</v>
      </c>
      <c r="D294" s="93"/>
      <c r="E294" s="103"/>
      <c r="F294" s="41" t="s">
        <v>46</v>
      </c>
    </row>
    <row r="295" spans="2:6" ht="26.25" customHeight="1">
      <c r="B295" s="40"/>
      <c r="C295" s="14" t="s">
        <v>220</v>
      </c>
      <c r="D295" s="94"/>
      <c r="E295" s="91">
        <v>750</v>
      </c>
      <c r="F295" s="8" t="s">
        <v>165</v>
      </c>
    </row>
    <row r="296" spans="1:6" s="1" customFormat="1" ht="25.5">
      <c r="A296" s="21"/>
      <c r="B296" s="20"/>
      <c r="C296" s="6" t="s">
        <v>208</v>
      </c>
      <c r="D296" s="85"/>
      <c r="E296" s="91">
        <v>133000</v>
      </c>
      <c r="F296" s="6" t="s">
        <v>225</v>
      </c>
    </row>
    <row r="297" spans="1:6" s="1" customFormat="1" ht="24.75" customHeight="1">
      <c r="A297" s="21"/>
      <c r="B297" s="21"/>
      <c r="C297" s="6" t="s">
        <v>215</v>
      </c>
      <c r="D297" s="85"/>
      <c r="E297" s="91">
        <v>8794</v>
      </c>
      <c r="F297" s="6" t="s">
        <v>168</v>
      </c>
    </row>
    <row r="298" spans="1:6" s="1" customFormat="1" ht="28.5" customHeight="1">
      <c r="A298" s="21"/>
      <c r="B298" s="21"/>
      <c r="C298" s="14" t="s">
        <v>201</v>
      </c>
      <c r="D298" s="85"/>
      <c r="E298" s="91">
        <v>25500</v>
      </c>
      <c r="F298" s="6" t="s">
        <v>5</v>
      </c>
    </row>
    <row r="299" spans="1:6" s="1" customFormat="1" ht="17.25" customHeight="1">
      <c r="A299" s="21"/>
      <c r="B299" s="21"/>
      <c r="C299" s="14" t="s">
        <v>202</v>
      </c>
      <c r="D299" s="85"/>
      <c r="E299" s="91">
        <v>3500</v>
      </c>
      <c r="F299" s="14" t="s">
        <v>169</v>
      </c>
    </row>
    <row r="300" spans="1:6" s="1" customFormat="1" ht="26.25" customHeight="1">
      <c r="A300" s="21"/>
      <c r="B300" s="21"/>
      <c r="C300" s="6" t="s">
        <v>199</v>
      </c>
      <c r="D300" s="85"/>
      <c r="E300" s="91">
        <v>15000</v>
      </c>
      <c r="F300" s="6" t="s">
        <v>328</v>
      </c>
    </row>
    <row r="301" spans="1:6" s="1" customFormat="1" ht="12.75" hidden="1">
      <c r="A301" s="21"/>
      <c r="B301" s="21"/>
      <c r="C301" s="6"/>
      <c r="D301" s="85"/>
      <c r="E301" s="91"/>
      <c r="F301" s="6"/>
    </row>
    <row r="302" spans="1:6" s="1" customFormat="1" ht="12.75" hidden="1">
      <c r="A302" s="21"/>
      <c r="B302" s="21"/>
      <c r="C302" s="6"/>
      <c r="D302" s="85"/>
      <c r="E302" s="91"/>
      <c r="F302" s="6"/>
    </row>
    <row r="303" spans="1:6" s="1" customFormat="1" ht="12.75" hidden="1">
      <c r="A303" s="21"/>
      <c r="B303" s="21"/>
      <c r="C303" s="6"/>
      <c r="D303" s="85"/>
      <c r="E303" s="91"/>
      <c r="F303" s="6"/>
    </row>
    <row r="304" spans="1:6" s="1" customFormat="1" ht="12.75" hidden="1">
      <c r="A304" s="21"/>
      <c r="B304" s="21"/>
      <c r="C304" s="6"/>
      <c r="D304" s="85"/>
      <c r="E304" s="91"/>
      <c r="F304" s="6"/>
    </row>
    <row r="305" spans="1:6" s="1" customFormat="1" ht="12.75" hidden="1">
      <c r="A305" s="21"/>
      <c r="B305" s="21"/>
      <c r="C305" s="6"/>
      <c r="D305" s="85"/>
      <c r="E305" s="91"/>
      <c r="F305" s="6"/>
    </row>
    <row r="306" spans="1:6" s="1" customFormat="1" ht="12.75" hidden="1">
      <c r="A306" s="21"/>
      <c r="B306" s="21"/>
      <c r="C306" s="6"/>
      <c r="D306" s="85"/>
      <c r="E306" s="91"/>
      <c r="F306" s="6"/>
    </row>
    <row r="307" spans="1:6" s="1" customFormat="1" ht="12.75" hidden="1">
      <c r="A307" s="21"/>
      <c r="B307" s="21"/>
      <c r="C307" s="6"/>
      <c r="D307" s="85"/>
      <c r="E307" s="91"/>
      <c r="F307" s="6"/>
    </row>
    <row r="308" spans="1:6" s="1" customFormat="1" ht="12.75" hidden="1">
      <c r="A308" s="21"/>
      <c r="B308" s="21"/>
      <c r="C308" s="6"/>
      <c r="D308" s="85"/>
      <c r="E308" s="91"/>
      <c r="F308" s="6"/>
    </row>
    <row r="309" spans="1:6" s="1" customFormat="1" ht="17.25" customHeight="1" hidden="1">
      <c r="A309" s="21"/>
      <c r="B309" s="21"/>
      <c r="C309" s="6"/>
      <c r="D309" s="85"/>
      <c r="E309" s="91"/>
      <c r="F309" s="6"/>
    </row>
    <row r="310" spans="1:6" s="1" customFormat="1" ht="12.75" hidden="1">
      <c r="A310" s="21"/>
      <c r="B310" s="21"/>
      <c r="C310" s="6"/>
      <c r="D310" s="85"/>
      <c r="E310" s="91"/>
      <c r="F310" s="6"/>
    </row>
    <row r="311" spans="1:6" s="1" customFormat="1" ht="23.25" customHeight="1">
      <c r="A311" s="21"/>
      <c r="B311" s="21"/>
      <c r="C311" s="6" t="s">
        <v>207</v>
      </c>
      <c r="D311" s="85"/>
      <c r="E311" s="91">
        <v>38000</v>
      </c>
      <c r="F311" s="14" t="s">
        <v>160</v>
      </c>
    </row>
    <row r="312" spans="1:6" s="1" customFormat="1" ht="16.5" customHeight="1">
      <c r="A312" s="21"/>
      <c r="B312" s="21"/>
      <c r="C312" s="6" t="s">
        <v>209</v>
      </c>
      <c r="D312" s="85"/>
      <c r="E312" s="91">
        <v>2500</v>
      </c>
      <c r="F312" s="6" t="s">
        <v>119</v>
      </c>
    </row>
    <row r="313" spans="1:6" s="1" customFormat="1" ht="27.75" customHeight="1">
      <c r="A313" s="21"/>
      <c r="B313" s="21"/>
      <c r="C313" s="6" t="s">
        <v>214</v>
      </c>
      <c r="D313" s="85"/>
      <c r="E313" s="91">
        <v>14100</v>
      </c>
      <c r="F313" s="6" t="s">
        <v>1</v>
      </c>
    </row>
    <row r="314" spans="1:6" s="3" customFormat="1" ht="17.25" customHeight="1">
      <c r="A314" s="21"/>
      <c r="B314" s="21"/>
      <c r="C314" s="38" t="s">
        <v>83</v>
      </c>
      <c r="D314" s="3">
        <f>SUM(D295:D313)</f>
        <v>0</v>
      </c>
      <c r="E314" s="3">
        <f>SUM(E295:E313)</f>
        <v>241144</v>
      </c>
      <c r="F314" s="9" t="s">
        <v>83</v>
      </c>
    </row>
    <row r="315" spans="1:6" s="15" customFormat="1" ht="25.5" customHeight="1">
      <c r="A315" s="30"/>
      <c r="B315" s="21">
        <v>80146</v>
      </c>
      <c r="C315" s="5" t="s">
        <v>377</v>
      </c>
      <c r="D315" s="86"/>
      <c r="E315" s="103"/>
      <c r="F315" s="5" t="s">
        <v>377</v>
      </c>
    </row>
    <row r="316" spans="1:6" s="1" customFormat="1" ht="30.75" customHeight="1">
      <c r="A316" s="21"/>
      <c r="B316" s="21"/>
      <c r="C316" s="6" t="s">
        <v>207</v>
      </c>
      <c r="D316" s="85"/>
      <c r="E316" s="91">
        <v>15000</v>
      </c>
      <c r="F316" s="18" t="s">
        <v>331</v>
      </c>
    </row>
    <row r="317" spans="1:6" s="3" customFormat="1" ht="18" customHeight="1">
      <c r="A317" s="21"/>
      <c r="B317" s="21"/>
      <c r="C317" s="38" t="s">
        <v>378</v>
      </c>
      <c r="D317" s="83">
        <f>SUM(D316:D316)</f>
        <v>0</v>
      </c>
      <c r="E317" s="83">
        <f>SUM(E316:E316)</f>
        <v>15000</v>
      </c>
      <c r="F317" s="9" t="s">
        <v>378</v>
      </c>
    </row>
    <row r="318" spans="1:6" s="11" customFormat="1" ht="27.75" customHeight="1">
      <c r="A318" s="47"/>
      <c r="B318" s="21"/>
      <c r="C318" s="46" t="s">
        <v>84</v>
      </c>
      <c r="D318" s="87">
        <f>SUM(D314+D317+D293+D290+D274+D258)</f>
        <v>178400</v>
      </c>
      <c r="E318" s="87">
        <f>SUM(E314+E317+E293+E290+E274+E258)</f>
        <v>5854432</v>
      </c>
      <c r="F318" s="46" t="s">
        <v>84</v>
      </c>
    </row>
    <row r="319" spans="1:6" s="1" customFormat="1" ht="17.25" customHeight="1">
      <c r="A319" s="21">
        <v>851</v>
      </c>
      <c r="B319" s="47"/>
      <c r="C319" s="5" t="s">
        <v>47</v>
      </c>
      <c r="D319" s="85"/>
      <c r="E319" s="91"/>
      <c r="F319" s="5" t="s">
        <v>47</v>
      </c>
    </row>
    <row r="320" spans="1:6" s="15" customFormat="1" ht="25.5" customHeight="1">
      <c r="A320" s="30"/>
      <c r="B320" s="21">
        <v>85154</v>
      </c>
      <c r="C320" s="5" t="s">
        <v>48</v>
      </c>
      <c r="D320" s="86"/>
      <c r="E320" s="103"/>
      <c r="F320" s="5" t="s">
        <v>253</v>
      </c>
    </row>
    <row r="321" spans="1:6" s="45" customFormat="1" ht="41.25" customHeight="1">
      <c r="A321" s="60"/>
      <c r="B321" s="30"/>
      <c r="C321" s="62" t="s">
        <v>235</v>
      </c>
      <c r="D321" s="80"/>
      <c r="E321" s="100">
        <v>10000</v>
      </c>
      <c r="F321" s="58" t="s">
        <v>403</v>
      </c>
    </row>
    <row r="322" spans="1:6" s="1" customFormat="1" ht="28.5" customHeight="1">
      <c r="A322" s="21"/>
      <c r="B322" s="60"/>
      <c r="C322" s="6" t="s">
        <v>211</v>
      </c>
      <c r="D322" s="85"/>
      <c r="E322" s="91">
        <v>1000</v>
      </c>
      <c r="F322" s="6" t="s">
        <v>170</v>
      </c>
    </row>
    <row r="323" spans="1:6" s="1" customFormat="1" ht="28.5" customHeight="1">
      <c r="A323" s="21"/>
      <c r="B323" s="21"/>
      <c r="C323" s="6" t="s">
        <v>206</v>
      </c>
      <c r="D323" s="85"/>
      <c r="E323" s="91">
        <v>10000</v>
      </c>
      <c r="F323" s="6" t="s">
        <v>171</v>
      </c>
    </row>
    <row r="324" spans="1:6" s="1" customFormat="1" ht="28.5" customHeight="1">
      <c r="A324" s="21"/>
      <c r="B324" s="21"/>
      <c r="C324" s="6" t="s">
        <v>221</v>
      </c>
      <c r="D324" s="85"/>
      <c r="E324" s="91">
        <v>8000</v>
      </c>
      <c r="F324" s="6" t="s">
        <v>172</v>
      </c>
    </row>
    <row r="325" spans="1:6" s="1" customFormat="1" ht="28.5" customHeight="1">
      <c r="A325" s="21"/>
      <c r="B325" s="21"/>
      <c r="C325" s="6" t="s">
        <v>222</v>
      </c>
      <c r="D325" s="85"/>
      <c r="E325" s="91">
        <v>5000</v>
      </c>
      <c r="F325" s="6" t="s">
        <v>173</v>
      </c>
    </row>
    <row r="326" spans="1:6" s="1" customFormat="1" ht="24" customHeight="1">
      <c r="A326" s="21"/>
      <c r="B326" s="21"/>
      <c r="C326" s="14" t="s">
        <v>208</v>
      </c>
      <c r="D326" s="83"/>
      <c r="E326" s="91">
        <v>5000</v>
      </c>
      <c r="F326" s="14" t="s">
        <v>174</v>
      </c>
    </row>
    <row r="327" spans="1:6" s="1" customFormat="1" ht="25.5">
      <c r="A327" s="21"/>
      <c r="B327" s="21"/>
      <c r="C327" s="14" t="s">
        <v>215</v>
      </c>
      <c r="D327" s="83"/>
      <c r="E327" s="91">
        <v>400</v>
      </c>
      <c r="F327" s="6" t="s">
        <v>143</v>
      </c>
    </row>
    <row r="328" spans="1:6" s="1" customFormat="1" ht="25.5">
      <c r="A328" s="21"/>
      <c r="B328" s="21"/>
      <c r="C328" s="14" t="s">
        <v>201</v>
      </c>
      <c r="D328" s="85"/>
      <c r="E328" s="91">
        <v>1400</v>
      </c>
      <c r="F328" s="6" t="s">
        <v>175</v>
      </c>
    </row>
    <row r="329" spans="1:6" s="1" customFormat="1" ht="15.75" customHeight="1">
      <c r="A329" s="21"/>
      <c r="B329" s="21"/>
      <c r="C329" s="6" t="s">
        <v>202</v>
      </c>
      <c r="D329" s="85"/>
      <c r="E329" s="91">
        <v>200</v>
      </c>
      <c r="F329" s="6" t="s">
        <v>176</v>
      </c>
    </row>
    <row r="330" spans="1:6" s="1" customFormat="1" ht="78.75">
      <c r="A330" s="21"/>
      <c r="B330" s="21"/>
      <c r="C330" s="6" t="s">
        <v>196</v>
      </c>
      <c r="D330" s="85"/>
      <c r="E330" s="91">
        <v>38000</v>
      </c>
      <c r="F330" s="53" t="s">
        <v>427</v>
      </c>
    </row>
    <row r="331" spans="1:6" s="1" customFormat="1" ht="78.75">
      <c r="A331" s="21"/>
      <c r="B331" s="21"/>
      <c r="C331" s="6" t="s">
        <v>205</v>
      </c>
      <c r="D331" s="85"/>
      <c r="E331" s="91">
        <v>60000</v>
      </c>
      <c r="F331" s="53" t="s">
        <v>404</v>
      </c>
    </row>
    <row r="332" spans="1:6" s="1" customFormat="1" ht="12.75">
      <c r="A332" s="21"/>
      <c r="B332" s="21"/>
      <c r="C332" s="6" t="s">
        <v>209</v>
      </c>
      <c r="D332" s="85"/>
      <c r="E332" s="91">
        <v>200</v>
      </c>
      <c r="F332" s="6" t="s">
        <v>119</v>
      </c>
    </row>
    <row r="333" spans="1:6" s="1" customFormat="1" ht="38.25" customHeight="1">
      <c r="A333" s="21"/>
      <c r="B333" s="21"/>
      <c r="C333" s="14" t="s">
        <v>214</v>
      </c>
      <c r="D333" s="85"/>
      <c r="E333" s="91">
        <v>800</v>
      </c>
      <c r="F333" s="6" t="s">
        <v>2</v>
      </c>
    </row>
    <row r="334" spans="1:6" s="1" customFormat="1" ht="38.25">
      <c r="A334" s="21"/>
      <c r="B334" s="21"/>
      <c r="C334" s="6" t="s">
        <v>223</v>
      </c>
      <c r="D334" s="85"/>
      <c r="E334" s="91">
        <v>10000</v>
      </c>
      <c r="F334" s="6" t="s">
        <v>332</v>
      </c>
    </row>
    <row r="335" spans="1:6" s="3" customFormat="1" ht="19.5" customHeight="1">
      <c r="A335" s="21"/>
      <c r="B335" s="21"/>
      <c r="C335" s="38" t="s">
        <v>85</v>
      </c>
      <c r="D335" s="83">
        <f>SUM(D321:D334)</f>
        <v>0</v>
      </c>
      <c r="E335" s="83">
        <f>SUM(E321:E334)</f>
        <v>150000</v>
      </c>
      <c r="F335" s="9" t="s">
        <v>85</v>
      </c>
    </row>
    <row r="336" spans="1:6" s="15" customFormat="1" ht="18" customHeight="1">
      <c r="A336" s="30"/>
      <c r="B336" s="21">
        <v>85195</v>
      </c>
      <c r="C336" s="5" t="s">
        <v>16</v>
      </c>
      <c r="D336" s="86"/>
      <c r="E336" s="103"/>
      <c r="F336" s="5" t="s">
        <v>16</v>
      </c>
    </row>
    <row r="337" spans="1:6" s="1" customFormat="1" ht="25.5">
      <c r="A337" s="21"/>
      <c r="B337" s="30"/>
      <c r="C337" s="6" t="s">
        <v>237</v>
      </c>
      <c r="D337" s="85"/>
      <c r="E337" s="100"/>
      <c r="F337" s="6" t="s">
        <v>236</v>
      </c>
    </row>
    <row r="338" spans="1:6" s="1" customFormat="1" ht="57" customHeight="1">
      <c r="A338" s="21"/>
      <c r="B338" s="30"/>
      <c r="C338" s="53" t="s">
        <v>307</v>
      </c>
      <c r="D338" s="85"/>
      <c r="E338" s="100">
        <v>11000</v>
      </c>
      <c r="F338" s="61" t="s">
        <v>401</v>
      </c>
    </row>
    <row r="339" spans="1:6" s="3" customFormat="1" ht="12.75">
      <c r="A339" s="21"/>
      <c r="B339" s="21"/>
      <c r="C339" s="38" t="s">
        <v>111</v>
      </c>
      <c r="D339" s="83">
        <f>SUM(D337)</f>
        <v>0</v>
      </c>
      <c r="E339" s="83">
        <f>SUM(E337:E338)</f>
        <v>11000</v>
      </c>
      <c r="F339" s="9" t="s">
        <v>111</v>
      </c>
    </row>
    <row r="340" spans="1:6" s="3" customFormat="1" ht="19.5" customHeight="1">
      <c r="A340" s="21"/>
      <c r="B340" s="21"/>
      <c r="C340" s="17" t="s">
        <v>86</v>
      </c>
      <c r="D340" s="83">
        <f>SUM(D335+D339)</f>
        <v>0</v>
      </c>
      <c r="E340" s="87">
        <f>SUM(E335+E339)</f>
        <v>161000</v>
      </c>
      <c r="F340" s="17" t="s">
        <v>86</v>
      </c>
    </row>
    <row r="341" spans="1:6" s="1" customFormat="1" ht="28.5" customHeight="1">
      <c r="A341" s="21">
        <v>852</v>
      </c>
      <c r="B341" s="21"/>
      <c r="C341" s="5" t="s">
        <v>277</v>
      </c>
      <c r="D341" s="85"/>
      <c r="E341" s="91"/>
      <c r="F341" s="5" t="s">
        <v>277</v>
      </c>
    </row>
    <row r="342" spans="1:6" s="1" customFormat="1" ht="28.5" customHeight="1">
      <c r="A342" s="21"/>
      <c r="B342" s="21">
        <v>85202</v>
      </c>
      <c r="C342" s="5" t="s">
        <v>382</v>
      </c>
      <c r="D342" s="85"/>
      <c r="E342" s="91"/>
      <c r="F342" s="5" t="s">
        <v>382</v>
      </c>
    </row>
    <row r="343" spans="1:6" s="1" customFormat="1" ht="36" customHeight="1">
      <c r="A343" s="21"/>
      <c r="B343" s="21"/>
      <c r="C343" s="68" t="s">
        <v>383</v>
      </c>
      <c r="D343" s="85"/>
      <c r="E343" s="91">
        <v>45000</v>
      </c>
      <c r="F343" s="14" t="s">
        <v>384</v>
      </c>
    </row>
    <row r="344" spans="1:6" s="3" customFormat="1" ht="23.25" customHeight="1">
      <c r="A344" s="21"/>
      <c r="B344" s="21"/>
      <c r="C344" s="38" t="s">
        <v>385</v>
      </c>
      <c r="D344" s="28">
        <f>SUM(D343)</f>
        <v>0</v>
      </c>
      <c r="E344" s="28">
        <f>SUM(E343)</f>
        <v>45000</v>
      </c>
      <c r="F344" s="39" t="s">
        <v>385</v>
      </c>
    </row>
    <row r="345" spans="1:6" s="15" customFormat="1" ht="51.75" customHeight="1">
      <c r="A345" s="30"/>
      <c r="B345" s="21">
        <v>85212</v>
      </c>
      <c r="C345" s="5" t="s">
        <v>278</v>
      </c>
      <c r="D345" s="86"/>
      <c r="E345" s="103"/>
      <c r="F345" s="5" t="s">
        <v>278</v>
      </c>
    </row>
    <row r="346" spans="1:6" s="1" customFormat="1" ht="56.25" customHeight="1">
      <c r="A346" s="21"/>
      <c r="B346" s="30"/>
      <c r="C346" s="53" t="s">
        <v>270</v>
      </c>
      <c r="D346" s="85">
        <v>1850000</v>
      </c>
      <c r="E346" s="91"/>
      <c r="F346" s="6" t="s">
        <v>177</v>
      </c>
    </row>
    <row r="347" spans="1:6" s="1" customFormat="1" ht="30" customHeight="1">
      <c r="A347" s="21"/>
      <c r="B347" s="30"/>
      <c r="C347" s="53" t="s">
        <v>221</v>
      </c>
      <c r="D347" s="85"/>
      <c r="E347" s="91">
        <v>1776779</v>
      </c>
      <c r="F347" s="6" t="s">
        <v>333</v>
      </c>
    </row>
    <row r="348" spans="1:6" s="1" customFormat="1" ht="30" customHeight="1">
      <c r="A348" s="21"/>
      <c r="B348" s="30"/>
      <c r="C348" s="53" t="s">
        <v>208</v>
      </c>
      <c r="D348" s="85"/>
      <c r="E348" s="91">
        <v>15470</v>
      </c>
      <c r="F348" s="6" t="s">
        <v>334</v>
      </c>
    </row>
    <row r="349" spans="1:6" s="1" customFormat="1" ht="30" customHeight="1">
      <c r="A349" s="21"/>
      <c r="B349" s="30"/>
      <c r="C349" s="53" t="s">
        <v>215</v>
      </c>
      <c r="D349" s="85"/>
      <c r="E349" s="91">
        <v>415</v>
      </c>
      <c r="F349" s="53" t="s">
        <v>400</v>
      </c>
    </row>
    <row r="350" spans="1:6" s="1" customFormat="1" ht="30" customHeight="1">
      <c r="A350" s="21"/>
      <c r="B350" s="30"/>
      <c r="C350" s="53" t="s">
        <v>201</v>
      </c>
      <c r="D350" s="85"/>
      <c r="E350" s="91">
        <v>39700</v>
      </c>
      <c r="F350" s="53" t="s">
        <v>388</v>
      </c>
    </row>
    <row r="351" spans="1:6" s="1" customFormat="1" ht="30" customHeight="1">
      <c r="A351" s="21"/>
      <c r="B351" s="30"/>
      <c r="C351" s="53" t="s">
        <v>202</v>
      </c>
      <c r="D351" s="85"/>
      <c r="E351" s="91">
        <v>390</v>
      </c>
      <c r="F351" s="53" t="s">
        <v>335</v>
      </c>
    </row>
    <row r="352" spans="1:6" s="1" customFormat="1" ht="30" customHeight="1">
      <c r="A352" s="21"/>
      <c r="B352" s="30"/>
      <c r="C352" s="53" t="s">
        <v>196</v>
      </c>
      <c r="D352" s="85"/>
      <c r="E352" s="91">
        <v>7000</v>
      </c>
      <c r="F352" s="53" t="s">
        <v>336</v>
      </c>
    </row>
    <row r="353" spans="1:6" s="1" customFormat="1" ht="30" customHeight="1">
      <c r="A353" s="21"/>
      <c r="B353" s="30"/>
      <c r="C353" s="53" t="s">
        <v>207</v>
      </c>
      <c r="D353" s="85"/>
      <c r="E353" s="91">
        <v>9200</v>
      </c>
      <c r="F353" s="53" t="s">
        <v>337</v>
      </c>
    </row>
    <row r="354" spans="1:6" s="1" customFormat="1" ht="30" customHeight="1">
      <c r="A354" s="21"/>
      <c r="B354" s="30"/>
      <c r="C354" s="53" t="s">
        <v>209</v>
      </c>
      <c r="D354" s="85"/>
      <c r="E354" s="91">
        <v>1046</v>
      </c>
      <c r="F354" s="53" t="s">
        <v>119</v>
      </c>
    </row>
    <row r="355" spans="1:6" s="3" customFormat="1" ht="18" customHeight="1">
      <c r="A355" s="21"/>
      <c r="B355" s="21"/>
      <c r="C355" s="38" t="s">
        <v>280</v>
      </c>
      <c r="D355" s="83">
        <f>SUM(D346:D354)</f>
        <v>1850000</v>
      </c>
      <c r="E355" s="83">
        <f>SUM(E346:E354)</f>
        <v>1850000</v>
      </c>
      <c r="F355" s="9" t="s">
        <v>280</v>
      </c>
    </row>
    <row r="356" spans="1:6" s="15" customFormat="1" ht="50.25" customHeight="1">
      <c r="A356" s="30"/>
      <c r="B356" s="21">
        <v>85213</v>
      </c>
      <c r="C356" s="66" t="s">
        <v>308</v>
      </c>
      <c r="D356" s="86"/>
      <c r="E356" s="103"/>
      <c r="F356" s="66" t="s">
        <v>308</v>
      </c>
    </row>
    <row r="357" spans="1:6" s="1" customFormat="1" ht="45.75" customHeight="1">
      <c r="A357" s="21"/>
      <c r="B357" s="30"/>
      <c r="C357" s="53" t="s">
        <v>270</v>
      </c>
      <c r="D357" s="85">
        <v>11100</v>
      </c>
      <c r="E357" s="91"/>
      <c r="F357" s="6" t="s">
        <v>177</v>
      </c>
    </row>
    <row r="358" spans="1:6" s="1" customFormat="1" ht="25.5">
      <c r="A358" s="21"/>
      <c r="B358" s="21"/>
      <c r="C358" s="6" t="s">
        <v>279</v>
      </c>
      <c r="D358" s="85"/>
      <c r="E358" s="91">
        <v>11100</v>
      </c>
      <c r="F358" s="6" t="s">
        <v>129</v>
      </c>
    </row>
    <row r="359" spans="1:6" s="3" customFormat="1" ht="19.5" customHeight="1">
      <c r="A359" s="21"/>
      <c r="B359" s="21"/>
      <c r="C359" s="38" t="s">
        <v>422</v>
      </c>
      <c r="D359" s="83">
        <f>SUM(D357:D358)</f>
        <v>11100</v>
      </c>
      <c r="E359" s="83">
        <f>SUM(E357:E358)</f>
        <v>11100</v>
      </c>
      <c r="F359" s="9" t="s">
        <v>422</v>
      </c>
    </row>
    <row r="360" spans="1:6" s="15" customFormat="1" ht="35.25" customHeight="1">
      <c r="A360" s="30"/>
      <c r="B360" s="21">
        <v>85214</v>
      </c>
      <c r="C360" s="5" t="s">
        <v>283</v>
      </c>
      <c r="D360" s="86"/>
      <c r="E360" s="103"/>
      <c r="F360" s="5" t="s">
        <v>283</v>
      </c>
    </row>
    <row r="361" spans="1:6" s="1" customFormat="1" ht="48" customHeight="1">
      <c r="A361" s="21"/>
      <c r="B361" s="21"/>
      <c r="C361" s="53" t="s">
        <v>270</v>
      </c>
      <c r="D361" s="85">
        <v>127000</v>
      </c>
      <c r="E361" s="91"/>
      <c r="F361" s="14" t="s">
        <v>347</v>
      </c>
    </row>
    <row r="362" spans="1:6" s="1" customFormat="1" ht="33.75" customHeight="1">
      <c r="A362" s="21"/>
      <c r="B362" s="21"/>
      <c r="C362" s="53" t="s">
        <v>376</v>
      </c>
      <c r="D362" s="85">
        <v>10000</v>
      </c>
      <c r="E362" s="91"/>
      <c r="F362" s="14" t="s">
        <v>347</v>
      </c>
    </row>
    <row r="363" spans="1:6" s="1" customFormat="1" ht="25.5" customHeight="1">
      <c r="A363" s="21"/>
      <c r="B363" s="21"/>
      <c r="C363" s="14" t="s">
        <v>221</v>
      </c>
      <c r="D363" s="83"/>
      <c r="E363" s="91">
        <v>180000</v>
      </c>
      <c r="F363" s="14" t="s">
        <v>393</v>
      </c>
    </row>
    <row r="364" spans="1:6" s="1" customFormat="1" ht="24" customHeight="1">
      <c r="A364" s="21"/>
      <c r="B364" s="21"/>
      <c r="C364" s="14" t="s">
        <v>201</v>
      </c>
      <c r="D364" s="83"/>
      <c r="E364" s="91">
        <v>27000</v>
      </c>
      <c r="F364" s="53" t="s">
        <v>387</v>
      </c>
    </row>
    <row r="365" spans="1:6" s="3" customFormat="1" ht="21.75" customHeight="1">
      <c r="A365" s="21"/>
      <c r="B365" s="21"/>
      <c r="C365" s="38" t="s">
        <v>281</v>
      </c>
      <c r="D365" s="83">
        <f>SUM(D361:D364)</f>
        <v>137000</v>
      </c>
      <c r="E365" s="83">
        <f>SUM(E361:E364)</f>
        <v>207000</v>
      </c>
      <c r="F365" s="9" t="s">
        <v>281</v>
      </c>
    </row>
    <row r="366" spans="1:6" s="15" customFormat="1" ht="21" customHeight="1">
      <c r="A366" s="30"/>
      <c r="B366" s="21">
        <v>85215</v>
      </c>
      <c r="C366" s="52" t="s">
        <v>49</v>
      </c>
      <c r="D366" s="88"/>
      <c r="E366" s="103"/>
      <c r="F366" s="52" t="s">
        <v>49</v>
      </c>
    </row>
    <row r="367" spans="1:6" s="1" customFormat="1" ht="24" customHeight="1">
      <c r="A367" s="21"/>
      <c r="B367" s="21"/>
      <c r="C367" s="14" t="s">
        <v>221</v>
      </c>
      <c r="D367" s="83"/>
      <c r="E367" s="91">
        <v>220000</v>
      </c>
      <c r="F367" s="18" t="s">
        <v>399</v>
      </c>
    </row>
    <row r="368" spans="1:6" s="1" customFormat="1" ht="22.5" customHeight="1">
      <c r="A368" s="21"/>
      <c r="B368" s="21"/>
      <c r="C368" s="38" t="s">
        <v>282</v>
      </c>
      <c r="D368" s="3">
        <f>SUM(D367:D367)</f>
        <v>0</v>
      </c>
      <c r="E368" s="3">
        <f>SUM(E367:E367)</f>
        <v>220000</v>
      </c>
      <c r="F368" s="39" t="s">
        <v>282</v>
      </c>
    </row>
    <row r="369" spans="1:6" s="15" customFormat="1" ht="18" customHeight="1">
      <c r="A369" s="30"/>
      <c r="B369" s="21">
        <v>85219</v>
      </c>
      <c r="C369" s="5" t="s">
        <v>50</v>
      </c>
      <c r="D369" s="88"/>
      <c r="E369" s="103"/>
      <c r="F369" s="5" t="s">
        <v>50</v>
      </c>
    </row>
    <row r="370" spans="1:6" s="1" customFormat="1" ht="30.75" customHeight="1">
      <c r="A370" s="21"/>
      <c r="B370" s="30"/>
      <c r="C370" s="53" t="s">
        <v>376</v>
      </c>
      <c r="D370" s="85">
        <v>76000</v>
      </c>
      <c r="E370" s="91"/>
      <c r="F370" s="6" t="s">
        <v>177</v>
      </c>
    </row>
    <row r="371" spans="1:6" s="1" customFormat="1" ht="25.5">
      <c r="A371" s="21"/>
      <c r="B371" s="21"/>
      <c r="C371" s="14" t="s">
        <v>211</v>
      </c>
      <c r="D371" s="85"/>
      <c r="E371" s="91">
        <v>400</v>
      </c>
      <c r="F371" s="6" t="s">
        <v>165</v>
      </c>
    </row>
    <row r="372" spans="1:6" s="1" customFormat="1" ht="38.25">
      <c r="A372" s="21"/>
      <c r="B372" s="21"/>
      <c r="C372" s="14" t="s">
        <v>208</v>
      </c>
      <c r="D372" s="85"/>
      <c r="E372" s="91">
        <v>153085</v>
      </c>
      <c r="F372" s="6" t="s">
        <v>386</v>
      </c>
    </row>
    <row r="373" spans="1:6" s="1" customFormat="1" ht="25.5">
      <c r="A373" s="21"/>
      <c r="B373" s="21"/>
      <c r="C373" s="6" t="s">
        <v>215</v>
      </c>
      <c r="D373" s="85"/>
      <c r="E373" s="91">
        <v>13500</v>
      </c>
      <c r="F373" s="6" t="s">
        <v>118</v>
      </c>
    </row>
    <row r="374" spans="1:6" s="1" customFormat="1" ht="25.5">
      <c r="A374" s="21"/>
      <c r="B374" s="21"/>
      <c r="C374" s="6" t="s">
        <v>201</v>
      </c>
      <c r="D374" s="85"/>
      <c r="E374" s="91">
        <v>27850</v>
      </c>
      <c r="F374" s="6" t="s">
        <v>112</v>
      </c>
    </row>
    <row r="375" spans="1:6" s="1" customFormat="1" ht="22.5" customHeight="1">
      <c r="A375" s="21"/>
      <c r="B375" s="21"/>
      <c r="C375" s="6" t="s">
        <v>202</v>
      </c>
      <c r="D375" s="85"/>
      <c r="E375" s="91">
        <v>3960</v>
      </c>
      <c r="F375" s="6" t="s">
        <v>113</v>
      </c>
    </row>
    <row r="376" spans="1:6" s="1" customFormat="1" ht="24.75" customHeight="1">
      <c r="A376" s="21"/>
      <c r="B376" s="21"/>
      <c r="C376" s="6" t="s">
        <v>196</v>
      </c>
      <c r="D376" s="85"/>
      <c r="E376" s="91">
        <v>6000</v>
      </c>
      <c r="F376" s="6" t="s">
        <v>136</v>
      </c>
    </row>
    <row r="377" spans="1:6" s="1" customFormat="1" ht="50.25" customHeight="1">
      <c r="A377" s="21"/>
      <c r="B377" s="21"/>
      <c r="C377" s="6" t="s">
        <v>207</v>
      </c>
      <c r="D377" s="85"/>
      <c r="E377" s="91">
        <v>16500</v>
      </c>
      <c r="F377" s="6" t="s">
        <v>249</v>
      </c>
    </row>
    <row r="378" spans="1:6" s="1" customFormat="1" ht="27.75" customHeight="1">
      <c r="A378" s="21"/>
      <c r="B378" s="21"/>
      <c r="C378" s="6" t="s">
        <v>360</v>
      </c>
      <c r="D378" s="85"/>
      <c r="E378" s="91">
        <v>1500</v>
      </c>
      <c r="F378" s="6" t="s">
        <v>398</v>
      </c>
    </row>
    <row r="379" spans="1:6" s="1" customFormat="1" ht="16.5" customHeight="1">
      <c r="A379" s="21"/>
      <c r="B379" s="21"/>
      <c r="C379" s="6" t="s">
        <v>209</v>
      </c>
      <c r="D379" s="85"/>
      <c r="E379" s="91">
        <v>1000</v>
      </c>
      <c r="F379" s="6" t="s">
        <v>119</v>
      </c>
    </row>
    <row r="380" spans="1:6" s="1" customFormat="1" ht="26.25" customHeight="1">
      <c r="A380" s="21"/>
      <c r="B380" s="21"/>
      <c r="C380" s="6" t="s">
        <v>214</v>
      </c>
      <c r="D380" s="85"/>
      <c r="E380" s="91">
        <v>3475</v>
      </c>
      <c r="F380" s="6" t="s">
        <v>2</v>
      </c>
    </row>
    <row r="381" spans="1:6" s="3" customFormat="1" ht="26.25" customHeight="1">
      <c r="A381" s="21"/>
      <c r="B381" s="21"/>
      <c r="C381" s="38" t="s">
        <v>343</v>
      </c>
      <c r="D381" s="83">
        <f>SUM(D370:D380)</f>
        <v>76000</v>
      </c>
      <c r="E381" s="83">
        <f>SUM(E370:E380)</f>
        <v>227270</v>
      </c>
      <c r="F381" s="39" t="s">
        <v>343</v>
      </c>
    </row>
    <row r="382" spans="1:6" s="15" customFormat="1" ht="34.5" customHeight="1">
      <c r="A382" s="31"/>
      <c r="B382" s="21">
        <v>85228</v>
      </c>
      <c r="C382" s="5" t="s">
        <v>100</v>
      </c>
      <c r="D382" s="86"/>
      <c r="E382" s="103"/>
      <c r="F382" s="5" t="s">
        <v>100</v>
      </c>
    </row>
    <row r="383" spans="1:6" s="1" customFormat="1" ht="16.5" customHeight="1">
      <c r="A383" s="21"/>
      <c r="B383" s="30"/>
      <c r="C383" s="25" t="s">
        <v>262</v>
      </c>
      <c r="D383" s="85">
        <v>18000</v>
      </c>
      <c r="E383" s="91"/>
      <c r="F383" s="6" t="s">
        <v>244</v>
      </c>
    </row>
    <row r="384" spans="1:6" s="1" customFormat="1" ht="24.75" customHeight="1">
      <c r="A384" s="21"/>
      <c r="B384" s="21"/>
      <c r="C384" s="14" t="s">
        <v>211</v>
      </c>
      <c r="D384" s="85"/>
      <c r="E384" s="91">
        <v>1000</v>
      </c>
      <c r="F384" s="6" t="s">
        <v>165</v>
      </c>
    </row>
    <row r="385" spans="1:6" s="1" customFormat="1" ht="24.75" customHeight="1">
      <c r="A385" s="21"/>
      <c r="B385" s="21"/>
      <c r="C385" s="14" t="s">
        <v>208</v>
      </c>
      <c r="D385" s="85"/>
      <c r="E385" s="91">
        <v>36400</v>
      </c>
      <c r="F385" s="6" t="s">
        <v>397</v>
      </c>
    </row>
    <row r="386" spans="1:6" s="1" customFormat="1" ht="24.75" customHeight="1">
      <c r="A386" s="21"/>
      <c r="B386" s="21"/>
      <c r="C386" s="6" t="s">
        <v>215</v>
      </c>
      <c r="D386" s="85"/>
      <c r="E386" s="91">
        <v>2700</v>
      </c>
      <c r="F386" s="6" t="s">
        <v>168</v>
      </c>
    </row>
    <row r="387" spans="1:6" s="1" customFormat="1" ht="24" customHeight="1">
      <c r="A387" s="21"/>
      <c r="B387" s="21"/>
      <c r="C387" s="6" t="s">
        <v>201</v>
      </c>
      <c r="D387" s="85"/>
      <c r="E387" s="91">
        <v>6265</v>
      </c>
      <c r="F387" s="6" t="s">
        <v>178</v>
      </c>
    </row>
    <row r="388" spans="1:6" s="1" customFormat="1" ht="15.75" customHeight="1">
      <c r="A388" s="21"/>
      <c r="B388" s="21"/>
      <c r="C388" s="6" t="s">
        <v>202</v>
      </c>
      <c r="D388" s="85"/>
      <c r="E388" s="91">
        <v>890</v>
      </c>
      <c r="F388" s="6" t="s">
        <v>179</v>
      </c>
    </row>
    <row r="389" spans="1:6" s="1" customFormat="1" ht="24" customHeight="1">
      <c r="A389" s="21"/>
      <c r="B389" s="21"/>
      <c r="C389" s="6" t="s">
        <v>196</v>
      </c>
      <c r="D389" s="85"/>
      <c r="E389" s="91">
        <v>300</v>
      </c>
      <c r="F389" s="6" t="s">
        <v>136</v>
      </c>
    </row>
    <row r="390" spans="1:6" s="1" customFormat="1" ht="24" customHeight="1">
      <c r="A390" s="21"/>
      <c r="B390" s="21"/>
      <c r="C390" s="6" t="s">
        <v>207</v>
      </c>
      <c r="D390" s="85"/>
      <c r="E390" s="91">
        <v>0</v>
      </c>
      <c r="F390" s="6" t="s">
        <v>338</v>
      </c>
    </row>
    <row r="391" spans="1:6" s="1" customFormat="1" ht="25.5" customHeight="1">
      <c r="A391" s="21"/>
      <c r="B391" s="21"/>
      <c r="C391" s="6" t="s">
        <v>209</v>
      </c>
      <c r="D391" s="85"/>
      <c r="E391" s="91">
        <v>1500</v>
      </c>
      <c r="F391" s="6" t="s">
        <v>117</v>
      </c>
    </row>
    <row r="392" spans="1:6" s="1" customFormat="1" ht="27" customHeight="1">
      <c r="A392" s="21"/>
      <c r="B392" s="21"/>
      <c r="C392" s="6" t="s">
        <v>214</v>
      </c>
      <c r="D392" s="85"/>
      <c r="E392" s="91">
        <v>2085</v>
      </c>
      <c r="F392" s="6" t="s">
        <v>142</v>
      </c>
    </row>
    <row r="393" spans="1:6" s="35" customFormat="1" ht="20.25" customHeight="1">
      <c r="A393" s="33"/>
      <c r="B393" s="21"/>
      <c r="C393" s="36" t="s">
        <v>284</v>
      </c>
      <c r="D393" s="95">
        <f>SUM(D383:D392)</f>
        <v>18000</v>
      </c>
      <c r="E393" s="95">
        <f>SUM(E383:E392)</f>
        <v>51140</v>
      </c>
      <c r="F393" s="34" t="s">
        <v>284</v>
      </c>
    </row>
    <row r="394" spans="1:6" s="15" customFormat="1" ht="13.5" customHeight="1">
      <c r="A394" s="30"/>
      <c r="B394" s="21">
        <v>85295</v>
      </c>
      <c r="C394" s="5" t="s">
        <v>16</v>
      </c>
      <c r="D394" s="86"/>
      <c r="E394" s="103"/>
      <c r="F394" s="5" t="s">
        <v>16</v>
      </c>
    </row>
    <row r="395" spans="1:6" s="1" customFormat="1" ht="28.5" customHeight="1">
      <c r="A395" s="21"/>
      <c r="B395" s="21"/>
      <c r="C395" s="6" t="s">
        <v>221</v>
      </c>
      <c r="D395" s="85"/>
      <c r="E395" s="100">
        <v>38200</v>
      </c>
      <c r="F395" s="6" t="s">
        <v>245</v>
      </c>
    </row>
    <row r="396" spans="1:6" s="1" customFormat="1" ht="28.5" customHeight="1">
      <c r="A396" s="21"/>
      <c r="B396" s="21"/>
      <c r="C396" s="6" t="s">
        <v>201</v>
      </c>
      <c r="D396" s="85"/>
      <c r="E396" s="100">
        <v>260</v>
      </c>
      <c r="F396" s="6" t="s">
        <v>156</v>
      </c>
    </row>
    <row r="397" spans="1:6" s="1" customFormat="1" ht="22.5" customHeight="1">
      <c r="A397" s="21"/>
      <c r="B397" s="21"/>
      <c r="C397" s="6" t="s">
        <v>202</v>
      </c>
      <c r="D397" s="85"/>
      <c r="E397" s="100">
        <v>40</v>
      </c>
      <c r="F397" s="6" t="s">
        <v>153</v>
      </c>
    </row>
    <row r="398" spans="1:6" s="1" customFormat="1" ht="17.25" customHeight="1">
      <c r="A398" s="21"/>
      <c r="B398" s="21"/>
      <c r="C398" s="6" t="s">
        <v>207</v>
      </c>
      <c r="D398" s="85"/>
      <c r="E398" s="91">
        <v>1500</v>
      </c>
      <c r="F398" s="6" t="s">
        <v>238</v>
      </c>
    </row>
    <row r="399" spans="1:6" s="35" customFormat="1" ht="20.25" customHeight="1">
      <c r="A399" s="33"/>
      <c r="B399" s="21"/>
      <c r="C399" s="36" t="s">
        <v>344</v>
      </c>
      <c r="D399" s="35">
        <f>SUM(D395:D398)</f>
        <v>0</v>
      </c>
      <c r="E399" s="35">
        <f>SUM(E395:E398)</f>
        <v>40000</v>
      </c>
      <c r="F399" s="34" t="s">
        <v>344</v>
      </c>
    </row>
    <row r="400" spans="1:6" s="11" customFormat="1" ht="20.25" customHeight="1">
      <c r="A400" s="47"/>
      <c r="B400" s="33"/>
      <c r="C400" s="46" t="s">
        <v>285</v>
      </c>
      <c r="D400" s="11">
        <f>SUM(D399+D393+D381+D368+D365+D359+D355+D344)</f>
        <v>2092100</v>
      </c>
      <c r="E400" s="11">
        <f>SUM(E399+E393+E381+E368+E365+E359+E355+E344)</f>
        <v>2651510</v>
      </c>
      <c r="F400" s="46" t="s">
        <v>285</v>
      </c>
    </row>
    <row r="401" spans="1:6" s="1" customFormat="1" ht="25.5" customHeight="1">
      <c r="A401" s="21">
        <v>854</v>
      </c>
      <c r="B401" s="47"/>
      <c r="C401" s="5" t="s">
        <v>51</v>
      </c>
      <c r="D401" s="85"/>
      <c r="E401" s="91"/>
      <c r="F401" s="5" t="s">
        <v>51</v>
      </c>
    </row>
    <row r="402" spans="1:6" s="15" customFormat="1" ht="17.25" customHeight="1">
      <c r="A402" s="30"/>
      <c r="B402" s="21">
        <v>85401</v>
      </c>
      <c r="C402" s="5" t="s">
        <v>52</v>
      </c>
      <c r="D402" s="86"/>
      <c r="E402" s="103"/>
      <c r="F402" s="5" t="s">
        <v>52</v>
      </c>
    </row>
    <row r="403" spans="1:6" s="1" customFormat="1" ht="26.25" customHeight="1">
      <c r="A403" s="21"/>
      <c r="B403" s="30"/>
      <c r="C403" s="6" t="s">
        <v>211</v>
      </c>
      <c r="D403" s="85"/>
      <c r="E403" s="91">
        <v>1770</v>
      </c>
      <c r="F403" s="6" t="s">
        <v>165</v>
      </c>
    </row>
    <row r="404" spans="1:6" s="1" customFormat="1" ht="25.5" customHeight="1">
      <c r="A404" s="21"/>
      <c r="B404" s="21"/>
      <c r="C404" s="6" t="s">
        <v>208</v>
      </c>
      <c r="D404" s="85"/>
      <c r="E404" s="91">
        <v>188400</v>
      </c>
      <c r="F404" s="6" t="s">
        <v>180</v>
      </c>
    </row>
    <row r="405" spans="1:6" s="1" customFormat="1" ht="26.25" customHeight="1">
      <c r="A405" s="21"/>
      <c r="B405" s="21"/>
      <c r="C405" s="6" t="s">
        <v>215</v>
      </c>
      <c r="D405" s="85"/>
      <c r="E405" s="91">
        <v>13628</v>
      </c>
      <c r="F405" s="6" t="s">
        <v>181</v>
      </c>
    </row>
    <row r="406" spans="1:6" s="1" customFormat="1" ht="24.75" customHeight="1">
      <c r="A406" s="21"/>
      <c r="B406" s="21"/>
      <c r="C406" s="14" t="s">
        <v>201</v>
      </c>
      <c r="D406" s="83"/>
      <c r="E406" s="91">
        <v>36000</v>
      </c>
      <c r="F406" s="14" t="s">
        <v>178</v>
      </c>
    </row>
    <row r="407" spans="1:6" s="1" customFormat="1" ht="12.75">
      <c r="A407" s="21"/>
      <c r="B407" s="21"/>
      <c r="C407" s="14" t="s">
        <v>202</v>
      </c>
      <c r="D407" s="85"/>
      <c r="E407" s="91">
        <v>5000</v>
      </c>
      <c r="F407" s="6" t="s">
        <v>179</v>
      </c>
    </row>
    <row r="408" spans="1:6" s="1" customFormat="1" ht="25.5" customHeight="1">
      <c r="A408" s="21"/>
      <c r="B408" s="21"/>
      <c r="C408" s="6" t="s">
        <v>196</v>
      </c>
      <c r="D408" s="85"/>
      <c r="E408" s="91">
        <v>12800</v>
      </c>
      <c r="F408" s="6" t="s">
        <v>339</v>
      </c>
    </row>
    <row r="409" spans="1:6" s="1" customFormat="1" ht="24.75" customHeight="1">
      <c r="A409" s="21"/>
      <c r="B409" s="21"/>
      <c r="C409" s="6" t="s">
        <v>203</v>
      </c>
      <c r="D409" s="85"/>
      <c r="E409" s="91">
        <v>400</v>
      </c>
      <c r="F409" s="6" t="s">
        <v>182</v>
      </c>
    </row>
    <row r="410" spans="1:6" s="1" customFormat="1" ht="24.75" customHeight="1">
      <c r="A410" s="21"/>
      <c r="B410" s="21"/>
      <c r="C410" s="6" t="s">
        <v>218</v>
      </c>
      <c r="D410" s="85"/>
      <c r="E410" s="91">
        <v>3200</v>
      </c>
      <c r="F410" s="6" t="s">
        <v>340</v>
      </c>
    </row>
    <row r="411" spans="1:6" s="1" customFormat="1" ht="24.75" customHeight="1">
      <c r="A411" s="21"/>
      <c r="B411" s="21"/>
      <c r="C411" s="6" t="s">
        <v>195</v>
      </c>
      <c r="D411" s="85"/>
      <c r="E411" s="91">
        <v>3300</v>
      </c>
      <c r="F411" s="6" t="s">
        <v>396</v>
      </c>
    </row>
    <row r="412" spans="1:6" s="1" customFormat="1" ht="16.5" customHeight="1">
      <c r="A412" s="21"/>
      <c r="B412" s="21"/>
      <c r="C412" s="6" t="s">
        <v>207</v>
      </c>
      <c r="D412" s="85"/>
      <c r="E412" s="91">
        <v>4700</v>
      </c>
      <c r="F412" s="6" t="s">
        <v>160</v>
      </c>
    </row>
    <row r="413" spans="1:6" s="1" customFormat="1" ht="16.5" customHeight="1">
      <c r="A413" s="21"/>
      <c r="B413" s="21"/>
      <c r="C413" s="6" t="s">
        <v>209</v>
      </c>
      <c r="D413" s="85"/>
      <c r="E413" s="91">
        <v>400</v>
      </c>
      <c r="F413" s="6" t="s">
        <v>119</v>
      </c>
    </row>
    <row r="414" spans="1:6" s="1" customFormat="1" ht="28.5" customHeight="1">
      <c r="A414" s="21"/>
      <c r="B414" s="21"/>
      <c r="C414" s="6" t="s">
        <v>214</v>
      </c>
      <c r="D414" s="85"/>
      <c r="E414" s="91">
        <v>11800</v>
      </c>
      <c r="F414" s="6" t="s">
        <v>2</v>
      </c>
    </row>
    <row r="415" spans="1:6" s="3" customFormat="1" ht="21.75" customHeight="1">
      <c r="A415" s="21"/>
      <c r="B415" s="21"/>
      <c r="C415" s="38" t="s">
        <v>87</v>
      </c>
      <c r="D415" s="83">
        <f>SUM(D403:D414)</f>
        <v>0</v>
      </c>
      <c r="E415" s="83">
        <f>SUM(E403:E414)</f>
        <v>281398</v>
      </c>
      <c r="F415" s="9" t="s">
        <v>87</v>
      </c>
    </row>
    <row r="416" spans="1:6" s="11" customFormat="1" ht="24.75" customHeight="1">
      <c r="A416" s="47"/>
      <c r="B416" s="21"/>
      <c r="C416" s="46" t="s">
        <v>88</v>
      </c>
      <c r="D416" s="11">
        <f>SUM(D415)</f>
        <v>0</v>
      </c>
      <c r="E416" s="11">
        <f>SUM(E415)</f>
        <v>281398</v>
      </c>
      <c r="F416" s="46" t="s">
        <v>88</v>
      </c>
    </row>
    <row r="417" spans="1:6" s="1" customFormat="1" ht="25.5">
      <c r="A417" s="21">
        <v>900</v>
      </c>
      <c r="B417" s="47"/>
      <c r="C417" s="5" t="s">
        <v>53</v>
      </c>
      <c r="D417" s="85"/>
      <c r="E417" s="91"/>
      <c r="F417" s="5" t="s">
        <v>53</v>
      </c>
    </row>
    <row r="418" spans="1:6" s="15" customFormat="1" ht="25.5">
      <c r="A418" s="30"/>
      <c r="B418" s="21">
        <v>90001</v>
      </c>
      <c r="C418" s="52" t="s">
        <v>54</v>
      </c>
      <c r="D418" s="86"/>
      <c r="E418" s="103"/>
      <c r="F418" s="52" t="s">
        <v>254</v>
      </c>
    </row>
    <row r="419" spans="1:6" s="1" customFormat="1" ht="51">
      <c r="A419" s="21"/>
      <c r="B419" s="30"/>
      <c r="C419" s="6" t="s">
        <v>193</v>
      </c>
      <c r="D419" s="85"/>
      <c r="E419" s="91">
        <v>229000</v>
      </c>
      <c r="F419" s="58" t="s">
        <v>441</v>
      </c>
    </row>
    <row r="420" spans="1:6" s="1" customFormat="1" ht="45" customHeight="1">
      <c r="A420" s="21"/>
      <c r="B420" s="30"/>
      <c r="C420" s="53" t="s">
        <v>471</v>
      </c>
      <c r="D420" s="85"/>
      <c r="E420" s="91">
        <v>37947</v>
      </c>
      <c r="F420" s="58" t="s">
        <v>472</v>
      </c>
    </row>
    <row r="421" spans="1:6" s="3" customFormat="1" ht="22.5" customHeight="1">
      <c r="A421" s="21"/>
      <c r="B421" s="21"/>
      <c r="C421" s="38" t="s">
        <v>130</v>
      </c>
      <c r="D421" s="3">
        <f>SUM(D419:D420)</f>
        <v>0</v>
      </c>
      <c r="E421" s="3">
        <f>SUM(E419:E420)</f>
        <v>266947</v>
      </c>
      <c r="F421" s="9" t="s">
        <v>130</v>
      </c>
    </row>
    <row r="422" spans="1:6" s="15" customFormat="1" ht="12.75">
      <c r="A422" s="30"/>
      <c r="B422" s="21">
        <v>90003</v>
      </c>
      <c r="C422" s="5" t="s">
        <v>55</v>
      </c>
      <c r="D422" s="86"/>
      <c r="E422" s="103"/>
      <c r="F422" s="5" t="s">
        <v>55</v>
      </c>
    </row>
    <row r="423" spans="1:6" s="1" customFormat="1" ht="38.25">
      <c r="A423" s="21"/>
      <c r="B423" s="21"/>
      <c r="C423" s="6" t="s">
        <v>207</v>
      </c>
      <c r="D423" s="85"/>
      <c r="E423" s="91">
        <v>130000</v>
      </c>
      <c r="F423" s="6" t="s">
        <v>341</v>
      </c>
    </row>
    <row r="424" spans="1:6" s="3" customFormat="1" ht="19.5" customHeight="1">
      <c r="A424" s="21"/>
      <c r="B424" s="21"/>
      <c r="C424" s="38" t="s">
        <v>110</v>
      </c>
      <c r="D424" s="83">
        <f>SUM(D423:D423)</f>
        <v>0</v>
      </c>
      <c r="E424" s="83">
        <f>SUM(E423:E423)</f>
        <v>130000</v>
      </c>
      <c r="F424" s="9" t="s">
        <v>110</v>
      </c>
    </row>
    <row r="425" spans="1:6" s="15" customFormat="1" ht="25.5">
      <c r="A425" s="30"/>
      <c r="B425" s="21">
        <v>90004</v>
      </c>
      <c r="C425" s="5" t="s">
        <v>108</v>
      </c>
      <c r="D425" s="86"/>
      <c r="E425" s="103"/>
      <c r="F425" s="5" t="s">
        <v>108</v>
      </c>
    </row>
    <row r="426" spans="1:6" s="1" customFormat="1" ht="17.25" customHeight="1">
      <c r="A426" s="21"/>
      <c r="B426" s="21"/>
      <c r="C426" s="6" t="s">
        <v>207</v>
      </c>
      <c r="D426" s="85"/>
      <c r="E426" s="91">
        <v>21000</v>
      </c>
      <c r="F426" s="6" t="s">
        <v>137</v>
      </c>
    </row>
    <row r="427" spans="1:6" s="3" customFormat="1" ht="18.75" customHeight="1">
      <c r="A427" s="21"/>
      <c r="B427" s="21"/>
      <c r="C427" s="38" t="s">
        <v>109</v>
      </c>
      <c r="D427" s="83">
        <f>SUM(D426:D426)</f>
        <v>0</v>
      </c>
      <c r="E427" s="83">
        <f>SUM(E426:E426)</f>
        <v>21000</v>
      </c>
      <c r="F427" s="39" t="s">
        <v>109</v>
      </c>
    </row>
    <row r="428" spans="1:6" s="15" customFormat="1" ht="17.25" customHeight="1">
      <c r="A428" s="30"/>
      <c r="B428" s="21">
        <v>90015</v>
      </c>
      <c r="C428" s="5" t="s">
        <v>56</v>
      </c>
      <c r="D428" s="86"/>
      <c r="E428" s="103"/>
      <c r="F428" s="5" t="s">
        <v>56</v>
      </c>
    </row>
    <row r="429" spans="1:6" s="1" customFormat="1" ht="16.5" customHeight="1">
      <c r="A429" s="21"/>
      <c r="B429" s="21"/>
      <c r="C429" s="24" t="s">
        <v>204</v>
      </c>
      <c r="D429" s="85"/>
      <c r="E429" s="91">
        <v>290000</v>
      </c>
      <c r="F429" s="6" t="s">
        <v>138</v>
      </c>
    </row>
    <row r="430" spans="1:6" s="1" customFormat="1" ht="19.5" customHeight="1">
      <c r="A430" s="21"/>
      <c r="B430" s="21"/>
      <c r="C430" s="6" t="s">
        <v>195</v>
      </c>
      <c r="D430" s="85"/>
      <c r="E430" s="91">
        <v>22000</v>
      </c>
      <c r="F430" s="61" t="s">
        <v>342</v>
      </c>
    </row>
    <row r="431" spans="1:6" s="16" customFormat="1" ht="25.5" customHeight="1">
      <c r="A431" s="22"/>
      <c r="B431" s="22"/>
      <c r="C431" s="14" t="s">
        <v>193</v>
      </c>
      <c r="D431" s="85"/>
      <c r="E431" s="91">
        <v>8000</v>
      </c>
      <c r="F431" s="58" t="s">
        <v>457</v>
      </c>
    </row>
    <row r="432" spans="1:6" s="3" customFormat="1" ht="21.75" customHeight="1">
      <c r="A432" s="21"/>
      <c r="B432" s="21"/>
      <c r="C432" s="38" t="s">
        <v>131</v>
      </c>
      <c r="D432" s="83">
        <f>SUM(D429:D430)</f>
        <v>0</v>
      </c>
      <c r="E432" s="83">
        <f>SUM(E429:E431)</f>
        <v>320000</v>
      </c>
      <c r="F432" s="9" t="s">
        <v>131</v>
      </c>
    </row>
    <row r="433" spans="1:6" s="11" customFormat="1" ht="21.75" customHeight="1">
      <c r="A433" s="47"/>
      <c r="B433" s="21"/>
      <c r="C433" s="10" t="s">
        <v>57</v>
      </c>
      <c r="D433" s="69">
        <f>SUM(D432+D427+D424+D421)</f>
        <v>0</v>
      </c>
      <c r="E433" s="69">
        <f>SUM(E432+E427+E424+E421)</f>
        <v>737947</v>
      </c>
      <c r="F433" s="10" t="s">
        <v>57</v>
      </c>
    </row>
    <row r="434" spans="1:6" s="1" customFormat="1" ht="48.75" customHeight="1">
      <c r="A434" s="21">
        <v>921</v>
      </c>
      <c r="B434" s="47"/>
      <c r="C434" s="5" t="s">
        <v>58</v>
      </c>
      <c r="D434" s="83"/>
      <c r="E434" s="91"/>
      <c r="F434" s="5" t="s">
        <v>255</v>
      </c>
    </row>
    <row r="435" spans="1:6" s="15" customFormat="1" ht="24" customHeight="1">
      <c r="A435" s="30"/>
      <c r="B435" s="21">
        <v>92109</v>
      </c>
      <c r="C435" s="52" t="s">
        <v>59</v>
      </c>
      <c r="D435" s="88"/>
      <c r="E435" s="103"/>
      <c r="F435" s="52" t="s">
        <v>59</v>
      </c>
    </row>
    <row r="436" spans="1:6" s="1" customFormat="1" ht="29.25" customHeight="1">
      <c r="A436" s="21"/>
      <c r="B436" s="21"/>
      <c r="C436" s="53" t="s">
        <v>379</v>
      </c>
      <c r="D436" s="87"/>
      <c r="E436" s="91">
        <v>367668</v>
      </c>
      <c r="F436" s="14" t="s">
        <v>395</v>
      </c>
    </row>
    <row r="437" spans="1:6" s="1" customFormat="1" ht="21" customHeight="1">
      <c r="A437" s="21"/>
      <c r="B437" s="21"/>
      <c r="C437" s="38" t="s">
        <v>89</v>
      </c>
      <c r="D437" s="83">
        <f>SUM(D436:D436)</f>
        <v>0</v>
      </c>
      <c r="E437" s="83">
        <f>SUM(E436:E436)</f>
        <v>367668</v>
      </c>
      <c r="F437" s="39" t="s">
        <v>89</v>
      </c>
    </row>
    <row r="438" spans="1:6" s="1" customFormat="1" ht="21" customHeight="1">
      <c r="A438" s="21"/>
      <c r="B438" s="21">
        <v>92114</v>
      </c>
      <c r="C438" s="44" t="s">
        <v>309</v>
      </c>
      <c r="D438" s="83"/>
      <c r="E438" s="83"/>
      <c r="F438" s="44" t="s">
        <v>309</v>
      </c>
    </row>
    <row r="439" spans="1:6" s="1" customFormat="1" ht="31.5" customHeight="1">
      <c r="A439" s="21"/>
      <c r="B439" s="21"/>
      <c r="C439" s="68" t="s">
        <v>458</v>
      </c>
      <c r="D439" s="83"/>
      <c r="E439" s="85">
        <v>6111</v>
      </c>
      <c r="F439" s="18" t="s">
        <v>460</v>
      </c>
    </row>
    <row r="440" spans="1:6" s="1" customFormat="1" ht="31.5" customHeight="1">
      <c r="A440" s="21"/>
      <c r="B440" s="21"/>
      <c r="C440" s="68" t="s">
        <v>459</v>
      </c>
      <c r="D440" s="83"/>
      <c r="E440" s="85">
        <v>2000</v>
      </c>
      <c r="F440" s="68" t="s">
        <v>461</v>
      </c>
    </row>
    <row r="441" spans="1:6" s="1" customFormat="1" ht="21" customHeight="1">
      <c r="A441" s="21"/>
      <c r="B441" s="21"/>
      <c r="C441" s="38" t="s">
        <v>288</v>
      </c>
      <c r="D441" s="83">
        <f>SUM(D439:D440)</f>
        <v>0</v>
      </c>
      <c r="E441" s="83">
        <f>SUM(E439:E440)</f>
        <v>8111</v>
      </c>
      <c r="F441" s="39" t="s">
        <v>288</v>
      </c>
    </row>
    <row r="442" spans="1:6" s="15" customFormat="1" ht="18.75" customHeight="1">
      <c r="A442" s="30"/>
      <c r="B442" s="21">
        <v>92116</v>
      </c>
      <c r="C442" s="5" t="s">
        <v>60</v>
      </c>
      <c r="D442" s="86"/>
      <c r="E442" s="103"/>
      <c r="F442" s="5" t="s">
        <v>60</v>
      </c>
    </row>
    <row r="443" spans="1:6" s="1" customFormat="1" ht="54" customHeight="1">
      <c r="A443" s="21"/>
      <c r="B443" s="21"/>
      <c r="C443" s="53" t="s">
        <v>287</v>
      </c>
      <c r="D443" s="85">
        <v>30000</v>
      </c>
      <c r="E443" s="91"/>
      <c r="F443" s="6" t="s">
        <v>229</v>
      </c>
    </row>
    <row r="444" spans="1:6" s="1" customFormat="1" ht="21" customHeight="1">
      <c r="A444" s="21"/>
      <c r="B444" s="21"/>
      <c r="C444" s="53" t="s">
        <v>379</v>
      </c>
      <c r="D444" s="85"/>
      <c r="E444" s="91">
        <v>267621</v>
      </c>
      <c r="F444" s="6" t="s">
        <v>394</v>
      </c>
    </row>
    <row r="445" spans="1:6" s="35" customFormat="1" ht="21" customHeight="1">
      <c r="A445" s="33"/>
      <c r="B445" s="21"/>
      <c r="C445" s="36" t="s">
        <v>90</v>
      </c>
      <c r="D445" s="95">
        <f>SUM(D443:D444)</f>
        <v>30000</v>
      </c>
      <c r="E445" s="95">
        <f>SUM(E443:E444)</f>
        <v>267621</v>
      </c>
      <c r="F445" s="37" t="s">
        <v>90</v>
      </c>
    </row>
    <row r="446" spans="1:6" s="3" customFormat="1" ht="21" customHeight="1">
      <c r="A446" s="21"/>
      <c r="B446" s="21">
        <v>92195</v>
      </c>
      <c r="C446" s="5" t="s">
        <v>16</v>
      </c>
      <c r="D446" s="83"/>
      <c r="E446" s="83"/>
      <c r="F446" s="39"/>
    </row>
    <row r="447" spans="1:6" s="3" customFormat="1" ht="25.5" customHeight="1">
      <c r="A447" s="21"/>
      <c r="B447" s="21"/>
      <c r="C447" s="14" t="s">
        <v>196</v>
      </c>
      <c r="D447" s="83"/>
      <c r="E447" s="83">
        <v>4000</v>
      </c>
      <c r="F447" s="18" t="s">
        <v>462</v>
      </c>
    </row>
    <row r="448" spans="1:6" s="35" customFormat="1" ht="21" customHeight="1">
      <c r="A448" s="33"/>
      <c r="B448" s="21"/>
      <c r="C448" s="36" t="s">
        <v>444</v>
      </c>
      <c r="D448" s="35">
        <f>SUM(D447:D447)</f>
        <v>0</v>
      </c>
      <c r="E448" s="35">
        <f>SUM(E447:E447)</f>
        <v>4000</v>
      </c>
      <c r="F448" s="37" t="s">
        <v>444</v>
      </c>
    </row>
    <row r="449" spans="1:6" s="11" customFormat="1" ht="27" customHeight="1">
      <c r="A449" s="47"/>
      <c r="B449" s="33"/>
      <c r="C449" s="46" t="s">
        <v>91</v>
      </c>
      <c r="D449" s="11">
        <f>SUM(D437+D441+D445+D448)</f>
        <v>30000</v>
      </c>
      <c r="E449" s="11">
        <f>SUM(E437+E441+E445+E448)</f>
        <v>647400</v>
      </c>
      <c r="F449" s="46" t="s">
        <v>91</v>
      </c>
    </row>
    <row r="450" spans="1:6" s="15" customFormat="1" ht="27" customHeight="1">
      <c r="A450" s="30">
        <v>926</v>
      </c>
      <c r="B450" s="47"/>
      <c r="C450" s="5" t="s">
        <v>61</v>
      </c>
      <c r="D450" s="86"/>
      <c r="E450" s="103"/>
      <c r="F450" s="5" t="s">
        <v>61</v>
      </c>
    </row>
    <row r="451" spans="1:6" s="15" customFormat="1" ht="25.5">
      <c r="A451" s="30"/>
      <c r="B451" s="30">
        <v>92601</v>
      </c>
      <c r="C451" s="5" t="s">
        <v>62</v>
      </c>
      <c r="D451" s="86"/>
      <c r="E451" s="103"/>
      <c r="F451" s="57" t="s">
        <v>453</v>
      </c>
    </row>
    <row r="452" spans="1:6" s="16" customFormat="1" ht="25.5">
      <c r="A452" s="21"/>
      <c r="B452" s="21"/>
      <c r="C452" s="6" t="s">
        <v>211</v>
      </c>
      <c r="D452" s="85"/>
      <c r="E452" s="91">
        <v>800</v>
      </c>
      <c r="F452" s="58" t="s">
        <v>165</v>
      </c>
    </row>
    <row r="453" spans="1:6" s="1" customFormat="1" ht="25.5">
      <c r="A453" s="21"/>
      <c r="B453" s="30"/>
      <c r="C453" s="6" t="s">
        <v>208</v>
      </c>
      <c r="D453" s="85"/>
      <c r="E453" s="100">
        <v>53200</v>
      </c>
      <c r="F453" s="6" t="s">
        <v>180</v>
      </c>
    </row>
    <row r="454" spans="1:6" s="1" customFormat="1" ht="25.5">
      <c r="A454" s="21"/>
      <c r="B454" s="21"/>
      <c r="C454" s="6" t="s">
        <v>215</v>
      </c>
      <c r="D454" s="85"/>
      <c r="E454" s="91">
        <v>4500</v>
      </c>
      <c r="F454" s="6" t="s">
        <v>230</v>
      </c>
    </row>
    <row r="455" spans="1:6" s="1" customFormat="1" ht="25.5">
      <c r="A455" s="21"/>
      <c r="B455" s="21"/>
      <c r="C455" s="6" t="s">
        <v>201</v>
      </c>
      <c r="D455" s="85"/>
      <c r="E455" s="100">
        <v>10100</v>
      </c>
      <c r="F455" s="6" t="s">
        <v>139</v>
      </c>
    </row>
    <row r="456" spans="1:6" s="1" customFormat="1" ht="21" customHeight="1">
      <c r="A456" s="21"/>
      <c r="B456" s="21"/>
      <c r="C456" s="6" t="s">
        <v>202</v>
      </c>
      <c r="D456" s="85"/>
      <c r="E456" s="100">
        <v>1750</v>
      </c>
      <c r="F456" s="6" t="s">
        <v>140</v>
      </c>
    </row>
    <row r="457" spans="1:6" s="1" customFormat="1" ht="25.5">
      <c r="A457" s="21"/>
      <c r="B457" s="21"/>
      <c r="C457" s="6" t="s">
        <v>196</v>
      </c>
      <c r="D457" s="85"/>
      <c r="E457" s="91">
        <v>8150</v>
      </c>
      <c r="F457" s="6" t="s">
        <v>463</v>
      </c>
    </row>
    <row r="458" spans="1:6" s="1" customFormat="1" ht="23.25" customHeight="1">
      <c r="A458" s="21"/>
      <c r="B458" s="21"/>
      <c r="C458" s="6" t="s">
        <v>204</v>
      </c>
      <c r="D458" s="85"/>
      <c r="E458" s="91">
        <v>22500</v>
      </c>
      <c r="F458" s="6" t="s">
        <v>464</v>
      </c>
    </row>
    <row r="459" spans="1:6" s="1" customFormat="1" ht="22.5" customHeight="1">
      <c r="A459" s="21"/>
      <c r="B459" s="21"/>
      <c r="C459" s="6" t="s">
        <v>195</v>
      </c>
      <c r="D459" s="85"/>
      <c r="E459" s="100">
        <v>5000</v>
      </c>
      <c r="F459" s="61" t="s">
        <v>246</v>
      </c>
    </row>
    <row r="460" spans="1:6" s="1" customFormat="1" ht="18" customHeight="1">
      <c r="A460" s="21"/>
      <c r="B460" s="21"/>
      <c r="C460" s="6" t="s">
        <v>207</v>
      </c>
      <c r="D460" s="85"/>
      <c r="E460" s="91">
        <v>14600</v>
      </c>
      <c r="F460" s="6" t="s">
        <v>465</v>
      </c>
    </row>
    <row r="461" spans="1:6" s="1" customFormat="1" ht="25.5">
      <c r="A461" s="21"/>
      <c r="B461" s="21"/>
      <c r="C461" s="6" t="s">
        <v>214</v>
      </c>
      <c r="D461" s="85"/>
      <c r="E461" s="91">
        <v>2400</v>
      </c>
      <c r="F461" s="6" t="s">
        <v>154</v>
      </c>
    </row>
    <row r="462" spans="1:6" s="1" customFormat="1" ht="25.5">
      <c r="A462" s="21"/>
      <c r="B462" s="21"/>
      <c r="C462" s="6" t="s">
        <v>193</v>
      </c>
      <c r="D462" s="85"/>
      <c r="E462" s="91">
        <v>20000</v>
      </c>
      <c r="F462" s="6" t="s">
        <v>451</v>
      </c>
    </row>
    <row r="463" spans="1:6" s="3" customFormat="1" ht="17.25" customHeight="1">
      <c r="A463" s="21"/>
      <c r="B463" s="21"/>
      <c r="C463" s="38" t="s">
        <v>92</v>
      </c>
      <c r="D463" s="83">
        <f>SUM(D453:D461)</f>
        <v>0</v>
      </c>
      <c r="E463" s="83">
        <f>SUM(E452:E462)</f>
        <v>143000</v>
      </c>
      <c r="F463" s="9" t="s">
        <v>92</v>
      </c>
    </row>
    <row r="464" spans="1:6" s="15" customFormat="1" ht="25.5">
      <c r="A464" s="30"/>
      <c r="B464" s="21">
        <v>92605</v>
      </c>
      <c r="C464" s="5" t="s">
        <v>63</v>
      </c>
      <c r="D464" s="86"/>
      <c r="E464" s="103"/>
      <c r="F464" s="5" t="s">
        <v>63</v>
      </c>
    </row>
    <row r="465" spans="1:6" s="1" customFormat="1" ht="12.75">
      <c r="A465" s="21"/>
      <c r="B465" s="30"/>
      <c r="C465" s="6"/>
      <c r="D465" s="85"/>
      <c r="E465" s="91"/>
      <c r="F465" s="58"/>
    </row>
    <row r="466" spans="1:6" s="1" customFormat="1" ht="25.5">
      <c r="A466" s="21"/>
      <c r="B466" s="30"/>
      <c r="C466" s="6" t="s">
        <v>361</v>
      </c>
      <c r="D466" s="85"/>
      <c r="E466" s="91">
        <v>5000</v>
      </c>
      <c r="F466" s="58" t="s">
        <v>467</v>
      </c>
    </row>
    <row r="467" spans="1:6" s="1" customFormat="1" ht="25.5">
      <c r="A467" s="21"/>
      <c r="B467" s="21"/>
      <c r="C467" s="6" t="s">
        <v>196</v>
      </c>
      <c r="D467" s="85"/>
      <c r="E467" s="91">
        <v>12000</v>
      </c>
      <c r="F467" s="6" t="s">
        <v>466</v>
      </c>
    </row>
    <row r="468" spans="1:6" s="1" customFormat="1" ht="30.75" customHeight="1">
      <c r="A468" s="21"/>
      <c r="B468" s="21"/>
      <c r="C468" s="14" t="s">
        <v>207</v>
      </c>
      <c r="D468" s="83"/>
      <c r="E468" s="100">
        <v>55000</v>
      </c>
      <c r="F468" s="58" t="s">
        <v>469</v>
      </c>
    </row>
    <row r="469" spans="1:6" s="1" customFormat="1" ht="19.5" customHeight="1">
      <c r="A469" s="21"/>
      <c r="B469" s="21"/>
      <c r="C469" s="6" t="s">
        <v>210</v>
      </c>
      <c r="D469" s="85"/>
      <c r="E469" s="91">
        <v>15000</v>
      </c>
      <c r="F469" s="58" t="s">
        <v>468</v>
      </c>
    </row>
    <row r="470" spans="1:6" s="3" customFormat="1" ht="18.75" customHeight="1">
      <c r="A470" s="21"/>
      <c r="B470" s="21"/>
      <c r="C470" s="38" t="s">
        <v>93</v>
      </c>
      <c r="D470" s="83">
        <f>SUM(D465:D469)</f>
        <v>0</v>
      </c>
      <c r="E470" s="83">
        <f>SUM(E465:E469)</f>
        <v>87000</v>
      </c>
      <c r="F470" s="9" t="s">
        <v>93</v>
      </c>
    </row>
    <row r="471" spans="1:6" s="3" customFormat="1" ht="27.75" customHeight="1">
      <c r="A471" s="21"/>
      <c r="B471" s="21"/>
      <c r="C471" s="17" t="s">
        <v>105</v>
      </c>
      <c r="D471" s="83">
        <f>SUM(D463+D470)</f>
        <v>0</v>
      </c>
      <c r="E471" s="83">
        <f>SUM(E463+E470)</f>
        <v>230000</v>
      </c>
      <c r="F471" s="17" t="s">
        <v>105</v>
      </c>
    </row>
    <row r="472" spans="1:6" s="50" customFormat="1" ht="30" customHeight="1">
      <c r="A472" s="48"/>
      <c r="B472" s="21"/>
      <c r="C472" s="49" t="s">
        <v>106</v>
      </c>
      <c r="D472" s="11">
        <f>SUM(D471+D449+D433+D416+D400+D340+D318+D240+D226+D218+D176+D147+D140+D89+D81+D64+D52+D39+D33)</f>
        <v>14910656</v>
      </c>
      <c r="E472" s="11">
        <f>SUM(E471+E449+E433+E416+E400+E340+E318+E240+E226+E218+E176+E147+E140+E89+E81+E64+E52+E39+E33)</f>
        <v>14445108</v>
      </c>
      <c r="F472" s="49"/>
    </row>
    <row r="473" spans="2:6" ht="36" customHeight="1">
      <c r="B473" s="48"/>
      <c r="D473" s="108"/>
      <c r="E473" s="105"/>
      <c r="F473" s="8"/>
    </row>
    <row r="474" spans="4:6" ht="12.75">
      <c r="D474" s="94"/>
      <c r="E474" s="106"/>
      <c r="F474" s="8"/>
    </row>
    <row r="475" spans="4:6" ht="12.75">
      <c r="D475" s="94"/>
      <c r="E475" s="106"/>
      <c r="F475" s="8"/>
    </row>
    <row r="476" spans="4:6" ht="12.75">
      <c r="D476" s="94"/>
      <c r="E476" s="106"/>
      <c r="F476" s="8"/>
    </row>
    <row r="477" spans="4:6" ht="12.75">
      <c r="D477" s="94"/>
      <c r="E477" s="27"/>
      <c r="F477" s="127"/>
    </row>
  </sheetData>
  <mergeCells count="1">
    <mergeCell ref="C2:F2"/>
  </mergeCells>
  <printOptions gridLines="1"/>
  <pageMargins left="0.5905511811023623" right="0" top="0.7874015748031497" bottom="0.3937007874015748" header="0" footer="0"/>
  <pageSetup blackAndWhite="1" horizontalDpi="600" verticalDpi="600" orientation="portrait" pageOrder="overThenDown" paperSize="9" scale="96" r:id="rId1"/>
  <headerFooter alignWithMargins="0">
    <oddHeader>&amp;R&amp;7załącznik nr 1
do uchwały
nr XXVI/133 &amp;8 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Skarbnik</cp:lastModifiedBy>
  <cp:lastPrinted>2005-03-29T22:12:42Z</cp:lastPrinted>
  <dcterms:created xsi:type="dcterms:W3CDTF">1999-10-24T14:26:24Z</dcterms:created>
  <dcterms:modified xsi:type="dcterms:W3CDTF">2005-03-29T22:12:49Z</dcterms:modified>
  <cp:category/>
  <cp:version/>
  <cp:contentType/>
  <cp:contentStatus/>
</cp:coreProperties>
</file>