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Arkusz1" sheetId="1" r:id="rId1"/>
    <sheet name="doc1" sheetId="2" r:id="rId2"/>
  </sheets>
  <definedNames>
    <definedName name="_xlnm._FilterDatabase" localSheetId="1" hidden="1">'doc1'!$A$6:$C$33</definedName>
    <definedName name="_xlnm.Print_Area" localSheetId="0">'Arkusz1'!$A$2:$I$31</definedName>
    <definedName name="_xlnm.Print_Area" localSheetId="1">'doc1'!$A$1:$I$33</definedName>
  </definedNames>
  <calcPr fullCalcOnLoad="1"/>
</workbook>
</file>

<file path=xl/sharedStrings.xml><?xml version="1.0" encoding="utf-8"?>
<sst xmlns="http://schemas.openxmlformats.org/spreadsheetml/2006/main" count="130" uniqueCount="47">
  <si>
    <t>Dział</t>
  </si>
  <si>
    <t>Rozdział</t>
  </si>
  <si>
    <t>Paragraf</t>
  </si>
  <si>
    <t>Treść</t>
  </si>
  <si>
    <t>010</t>
  </si>
  <si>
    <t>Rolnictwo i łowiectwo</t>
  </si>
  <si>
    <t>2010</t>
  </si>
  <si>
    <t>Dotacje celowe otrzymane z budżetu państwa na realizację zadań bieżących z zakresu administracji rządowej oraz innych zadań zleconych gminie (związkom gmin) ustawami</t>
  </si>
  <si>
    <t>01095</t>
  </si>
  <si>
    <t>Pozostała działalność</t>
  </si>
  <si>
    <t>750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</si>
  <si>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</si>
  <si>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</si>
  <si>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</si>
  <si>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</si>
  <si>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</si>
  <si>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</si>
  <si>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</si>
  <si>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</si>
  <si>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</si>
  <si>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</si>
  <si>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</si>
  <si>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852</t>
  </si>
  <si>
    <t>Pomoc społeczna</t>
  </si>
  <si>
    <t>85212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</si>
  <si>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</si>
  <si>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</si>
  <si>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Razem:</t>
  </si>
  <si>
    <t>Dynamika 6/5</t>
  </si>
  <si>
    <t>1</t>
  </si>
  <si>
    <t>2</t>
  </si>
  <si>
    <t>3</t>
  </si>
  <si>
    <t>4</t>
  </si>
  <si>
    <t>5</t>
  </si>
  <si>
    <t>75107</t>
  </si>
  <si>
    <t>Wybory Prezydenta Rzeczypospolitej Polskiej</t>
  </si>
  <si>
    <t>Świadczenia rodzinne, świadczenia z funduszu alimentacyjnego oraz składki na ubezpieczenia emerytalne i rentowe z ubezpieczenia społecznego</t>
  </si>
  <si>
    <t>75056</t>
  </si>
  <si>
    <t>75109</t>
  </si>
  <si>
    <t>85295</t>
  </si>
  <si>
    <t>Sprawozdanie z realizacji planu dochodów zadań zleconych gminy za  2010r.</t>
  </si>
  <si>
    <t>Plan na 31.12.2010</t>
  </si>
  <si>
    <t>Wykonanie  na dzień 31.12.2010</t>
  </si>
  <si>
    <t>Spis powszechny i inne</t>
  </si>
  <si>
    <t>Wybory do rad gmin, rad powiatów i sejmików, województw, wybory wójtów, burmistrzów i prezydentów miast oraz referenda gminne, powiatowe i wojewódzkie</t>
  </si>
  <si>
    <t>Załącznik nr 5</t>
  </si>
  <si>
    <t>§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</si>
</sst>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i/>
      <sz val="12"/>
      <name val="Arial CE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i/>
      <sz val="12"/>
      <color indexed="8"/>
      <name val="Arial CE"/>
      <family val="0"/>
    </font>
    <font>
      <i/>
      <sz val="12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10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>
      <alignment horizontal="right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10" fontId="7" fillId="0" borderId="11" xfId="0" applyNumberFormat="1" applyFont="1" applyFill="1" applyBorder="1" applyAlignment="1" applyProtection="1">
      <alignment horizontal="right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Border="1" applyAlignment="1">
      <alignment horizontal="right" vertical="center" wrapText="1"/>
    </xf>
    <xf numFmtId="10" fontId="4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1" xfId="0" applyNumberFormat="1" applyFont="1" applyFill="1" applyBorder="1" applyAlignment="1" applyProtection="1">
      <alignment horizontal="right" vertical="center"/>
      <protection locked="0"/>
    </xf>
    <xf numFmtId="10" fontId="11" fillId="0" borderId="22" xfId="0" applyNumberFormat="1" applyFont="1" applyFill="1" applyBorder="1" applyAlignment="1" applyProtection="1">
      <alignment horizontal="right" vertical="center"/>
      <protection locked="0"/>
    </xf>
    <xf numFmtId="4" fontId="12" fillId="0" borderId="11" xfId="0" applyNumberFormat="1" applyFont="1" applyFill="1" applyBorder="1" applyAlignment="1" applyProtection="1">
      <alignment horizontal="right" vertical="center"/>
      <protection locked="0"/>
    </xf>
    <xf numFmtId="4" fontId="12" fillId="0" borderId="24" xfId="0" applyNumberFormat="1" applyFont="1" applyFill="1" applyBorder="1" applyAlignment="1" applyProtection="1">
      <alignment horizontal="right" vertical="center"/>
      <protection locked="0"/>
    </xf>
    <xf numFmtId="10" fontId="11" fillId="0" borderId="25" xfId="0" applyNumberFormat="1" applyFont="1" applyFill="1" applyBorder="1" applyAlignment="1" applyProtection="1">
      <alignment horizontal="right" vertical="center"/>
      <protection locked="0"/>
    </xf>
    <xf numFmtId="4" fontId="11" fillId="0" borderId="26" xfId="0" applyNumberFormat="1" applyFont="1" applyFill="1" applyBorder="1" applyAlignment="1" applyProtection="1">
      <alignment horizontal="right"/>
      <protection locked="0"/>
    </xf>
    <xf numFmtId="10" fontId="11" fillId="0" borderId="26" xfId="0" applyNumberFormat="1" applyFont="1" applyFill="1" applyBorder="1" applyAlignment="1" applyProtection="1">
      <alignment horizontal="right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40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26" xfId="0" applyNumberFormat="1" applyFont="1" applyFill="1" applyBorder="1" applyAlignment="1" applyProtection="1">
      <alignment horizontal="right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1" xfId="0" applyNumberFormat="1" applyFont="1" applyFill="1" applyBorder="1" applyAlignment="1" applyProtection="1">
      <alignment horizontal="right"/>
      <protection locked="0"/>
    </xf>
    <xf numFmtId="4" fontId="2" fillId="0" borderId="32" xfId="0" applyNumberFormat="1" applyFont="1" applyFill="1" applyBorder="1" applyAlignment="1" applyProtection="1">
      <alignment horizontal="right"/>
      <protection locked="0"/>
    </xf>
    <xf numFmtId="4" fontId="8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6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zoomScalePageLayoutView="0" workbookViewId="0" topLeftCell="A25">
      <selection activeCell="D6" sqref="D6"/>
    </sheetView>
  </sheetViews>
  <sheetFormatPr defaultColWidth="9.33203125" defaultRowHeight="12.75"/>
  <cols>
    <col min="1" max="1" width="10.83203125" style="0" customWidth="1"/>
    <col min="2" max="2" width="14.16015625" style="0" customWidth="1"/>
    <col min="3" max="3" width="12.5" style="0" customWidth="1"/>
    <col min="4" max="4" width="64.33203125" style="0" customWidth="1"/>
    <col min="7" max="7" width="1.83203125" style="0" customWidth="1"/>
    <col min="8" max="8" width="20.33203125" style="0" customWidth="1"/>
    <col min="9" max="9" width="19.83203125" style="0" customWidth="1"/>
  </cols>
  <sheetData>
    <row r="1" spans="1:9" ht="15">
      <c r="A1" s="3"/>
      <c r="B1" s="3"/>
      <c r="C1" s="3"/>
      <c r="D1" s="3"/>
      <c r="E1" s="3"/>
      <c r="F1" s="3"/>
      <c r="G1" s="3"/>
      <c r="H1" s="4"/>
      <c r="I1" s="3"/>
    </row>
    <row r="2" spans="1:9" ht="15">
      <c r="A2" s="5" t="s">
        <v>40</v>
      </c>
      <c r="B2" s="28"/>
      <c r="C2" s="28"/>
      <c r="D2" s="28"/>
      <c r="E2" s="28"/>
      <c r="F2" s="28"/>
      <c r="G2" s="29"/>
      <c r="H2" s="30"/>
      <c r="I2" s="29"/>
    </row>
    <row r="3" spans="1:9" ht="15.75" thickBot="1">
      <c r="A3" s="28"/>
      <c r="B3" s="28"/>
      <c r="C3" s="28"/>
      <c r="D3" s="28"/>
      <c r="E3" s="28"/>
      <c r="F3" s="29"/>
      <c r="G3" s="29"/>
      <c r="H3" s="30"/>
      <c r="I3" s="5" t="s">
        <v>45</v>
      </c>
    </row>
    <row r="4" spans="1:9" ht="47.25" customHeight="1">
      <c r="A4" s="37" t="s">
        <v>0</v>
      </c>
      <c r="B4" s="38" t="s">
        <v>1</v>
      </c>
      <c r="C4" s="38" t="s">
        <v>46</v>
      </c>
      <c r="D4" s="38" t="s">
        <v>3</v>
      </c>
      <c r="E4" s="56" t="s">
        <v>41</v>
      </c>
      <c r="F4" s="57"/>
      <c r="G4" s="58"/>
      <c r="H4" s="39" t="s">
        <v>42</v>
      </c>
      <c r="I4" s="40" t="s">
        <v>28</v>
      </c>
    </row>
    <row r="5" spans="1:9" ht="15.75">
      <c r="A5" s="41" t="s">
        <v>29</v>
      </c>
      <c r="B5" s="31" t="s">
        <v>30</v>
      </c>
      <c r="C5" s="31" t="s">
        <v>31</v>
      </c>
      <c r="D5" s="31" t="s">
        <v>32</v>
      </c>
      <c r="E5" s="59" t="s">
        <v>33</v>
      </c>
      <c r="F5" s="60"/>
      <c r="G5" s="61"/>
      <c r="H5" s="9">
        <v>6</v>
      </c>
      <c r="I5" s="42">
        <v>7</v>
      </c>
    </row>
    <row r="6" spans="1:9" ht="15">
      <c r="A6" s="51" t="s">
        <v>4</v>
      </c>
      <c r="B6" s="32"/>
      <c r="C6" s="32"/>
      <c r="D6" s="33" t="s">
        <v>5</v>
      </c>
      <c r="E6" s="62">
        <f>SUM(E7)</f>
        <v>48523</v>
      </c>
      <c r="F6" s="62"/>
      <c r="G6" s="63"/>
      <c r="H6" s="44">
        <f>SUM(H7)</f>
        <v>48521.8</v>
      </c>
      <c r="I6" s="45">
        <f aca="true" t="shared" si="0" ref="I6:I31">H6/E6</f>
        <v>0.9999752694598438</v>
      </c>
    </row>
    <row r="7" spans="1:9" ht="15">
      <c r="A7" s="52"/>
      <c r="B7" s="53" t="s">
        <v>8</v>
      </c>
      <c r="C7" s="53"/>
      <c r="D7" s="33" t="s">
        <v>9</v>
      </c>
      <c r="E7" s="64">
        <f>SUM(E8)</f>
        <v>48523</v>
      </c>
      <c r="F7" s="64"/>
      <c r="G7" s="65"/>
      <c r="H7" s="46">
        <f>SUM(H8)</f>
        <v>48521.8</v>
      </c>
      <c r="I7" s="45">
        <f t="shared" si="0"/>
        <v>0.9999752694598438</v>
      </c>
    </row>
    <row r="8" spans="1:9" ht="63.75" customHeight="1">
      <c r="A8" s="52"/>
      <c r="B8" s="53"/>
      <c r="C8" s="53" t="s">
        <v>6</v>
      </c>
      <c r="D8" s="34" t="s">
        <v>7</v>
      </c>
      <c r="E8" s="64">
        <v>48523</v>
      </c>
      <c r="F8" s="64"/>
      <c r="G8" s="65"/>
      <c r="H8" s="46">
        <v>48521.8</v>
      </c>
      <c r="I8" s="45">
        <f t="shared" si="0"/>
        <v>0.9999752694598438</v>
      </c>
    </row>
    <row r="9" spans="1:9" ht="15">
      <c r="A9" s="51" t="s">
        <v>10</v>
      </c>
      <c r="B9" s="32"/>
      <c r="C9" s="32"/>
      <c r="D9" s="33" t="s">
        <v>11</v>
      </c>
      <c r="E9" s="62">
        <f>SUM(E10,E12)</f>
        <v>102683</v>
      </c>
      <c r="F9" s="62"/>
      <c r="G9" s="63"/>
      <c r="H9" s="44">
        <f>SUM(H10,H12)</f>
        <v>102680.67</v>
      </c>
      <c r="I9" s="45">
        <f t="shared" si="0"/>
        <v>0.9999773088047681</v>
      </c>
    </row>
    <row r="10" spans="1:9" ht="15">
      <c r="A10" s="52"/>
      <c r="B10" s="53" t="s">
        <v>12</v>
      </c>
      <c r="C10" s="53"/>
      <c r="D10" s="33" t="s">
        <v>13</v>
      </c>
      <c r="E10" s="64">
        <f>SUM(E11)</f>
        <v>85763</v>
      </c>
      <c r="F10" s="64"/>
      <c r="G10" s="65"/>
      <c r="H10" s="46">
        <f>SUM(H11)</f>
        <v>85763</v>
      </c>
      <c r="I10" s="45">
        <f t="shared" si="0"/>
        <v>1</v>
      </c>
    </row>
    <row r="11" spans="1:9" ht="64.5" customHeight="1">
      <c r="A11" s="52"/>
      <c r="B11" s="53"/>
      <c r="C11" s="53" t="s">
        <v>6</v>
      </c>
      <c r="D11" s="34" t="s">
        <v>7</v>
      </c>
      <c r="E11" s="64">
        <v>85763</v>
      </c>
      <c r="F11" s="64"/>
      <c r="G11" s="65"/>
      <c r="H11" s="46">
        <v>85763</v>
      </c>
      <c r="I11" s="45">
        <f t="shared" si="0"/>
        <v>1</v>
      </c>
    </row>
    <row r="12" spans="1:9" ht="15">
      <c r="A12" s="52"/>
      <c r="B12" s="53" t="s">
        <v>37</v>
      </c>
      <c r="C12" s="53"/>
      <c r="D12" s="33" t="s">
        <v>43</v>
      </c>
      <c r="E12" s="65">
        <f>SUM(E13)</f>
        <v>16920</v>
      </c>
      <c r="F12" s="66"/>
      <c r="G12" s="67"/>
      <c r="H12" s="46">
        <f>SUM(H13)</f>
        <v>16917.67</v>
      </c>
      <c r="I12" s="45">
        <f t="shared" si="0"/>
        <v>0.9998622931442079</v>
      </c>
    </row>
    <row r="13" spans="1:9" ht="65.25" customHeight="1">
      <c r="A13" s="52"/>
      <c r="B13" s="53"/>
      <c r="C13" s="53" t="s">
        <v>6</v>
      </c>
      <c r="D13" s="34" t="s">
        <v>7</v>
      </c>
      <c r="E13" s="65">
        <v>16920</v>
      </c>
      <c r="F13" s="66"/>
      <c r="G13" s="67"/>
      <c r="H13" s="46">
        <v>16917.67</v>
      </c>
      <c r="I13" s="45">
        <f t="shared" si="0"/>
        <v>0.9998622931442079</v>
      </c>
    </row>
    <row r="14" spans="1:9" ht="35.25" customHeight="1">
      <c r="A14" s="51" t="s">
        <v>14</v>
      </c>
      <c r="B14" s="32"/>
      <c r="C14" s="32"/>
      <c r="D14" s="33" t="s">
        <v>15</v>
      </c>
      <c r="E14" s="62">
        <f>SUM(E15,E17,E20)</f>
        <v>50746</v>
      </c>
      <c r="F14" s="62"/>
      <c r="G14" s="63"/>
      <c r="H14" s="44">
        <f>SUM(H16,H17,H19)</f>
        <v>39602.880000000005</v>
      </c>
      <c r="I14" s="45">
        <f t="shared" si="0"/>
        <v>0.7804138257202539</v>
      </c>
    </row>
    <row r="15" spans="1:9" ht="30">
      <c r="A15" s="52"/>
      <c r="B15" s="53" t="s">
        <v>16</v>
      </c>
      <c r="C15" s="53"/>
      <c r="D15" s="33" t="s">
        <v>17</v>
      </c>
      <c r="E15" s="64">
        <f>E16</f>
        <v>1732</v>
      </c>
      <c r="F15" s="64"/>
      <c r="G15" s="65"/>
      <c r="H15" s="46">
        <f>H16</f>
        <v>1732</v>
      </c>
      <c r="I15" s="45">
        <f t="shared" si="0"/>
        <v>1</v>
      </c>
    </row>
    <row r="16" spans="1:9" ht="66" customHeight="1">
      <c r="A16" s="52"/>
      <c r="B16" s="53"/>
      <c r="C16" s="53" t="s">
        <v>6</v>
      </c>
      <c r="D16" s="34" t="s">
        <v>7</v>
      </c>
      <c r="E16" s="68">
        <v>1732</v>
      </c>
      <c r="F16" s="68"/>
      <c r="G16" s="69"/>
      <c r="H16" s="46">
        <v>1732</v>
      </c>
      <c r="I16" s="45">
        <f t="shared" si="0"/>
        <v>1</v>
      </c>
    </row>
    <row r="17" spans="1:9" ht="15">
      <c r="A17" s="52"/>
      <c r="B17" s="53" t="s">
        <v>34</v>
      </c>
      <c r="C17" s="53"/>
      <c r="D17" s="35" t="s">
        <v>35</v>
      </c>
      <c r="E17" s="70">
        <f>SUM(E18)</f>
        <v>20261</v>
      </c>
      <c r="F17" s="71"/>
      <c r="G17" s="72"/>
      <c r="H17" s="46">
        <f>SUM(H18)</f>
        <v>20260.88</v>
      </c>
      <c r="I17" s="45">
        <f t="shared" si="0"/>
        <v>0.9999940772913479</v>
      </c>
    </row>
    <row r="18" spans="1:9" ht="66" customHeight="1">
      <c r="A18" s="52"/>
      <c r="B18" s="53"/>
      <c r="C18" s="53" t="s">
        <v>6</v>
      </c>
      <c r="D18" s="34" t="s">
        <v>7</v>
      </c>
      <c r="E18" s="73">
        <v>20261</v>
      </c>
      <c r="F18" s="74"/>
      <c r="G18" s="75"/>
      <c r="H18" s="46">
        <v>20260.88</v>
      </c>
      <c r="I18" s="45">
        <f t="shared" si="0"/>
        <v>0.9999940772913479</v>
      </c>
    </row>
    <row r="19" spans="1:9" ht="60">
      <c r="A19" s="52"/>
      <c r="B19" s="53" t="s">
        <v>38</v>
      </c>
      <c r="C19" s="53"/>
      <c r="D19" s="33" t="s">
        <v>44</v>
      </c>
      <c r="E19" s="65">
        <f>SUM(E20)</f>
        <v>28753</v>
      </c>
      <c r="F19" s="66"/>
      <c r="G19" s="67"/>
      <c r="H19" s="46">
        <f>SUM(H20)</f>
        <v>17610</v>
      </c>
      <c r="I19" s="45">
        <f t="shared" si="0"/>
        <v>0.6124578304872536</v>
      </c>
    </row>
    <row r="20" spans="1:9" ht="62.25" customHeight="1">
      <c r="A20" s="52"/>
      <c r="B20" s="53"/>
      <c r="C20" s="53" t="s">
        <v>6</v>
      </c>
      <c r="D20" s="34" t="s">
        <v>7</v>
      </c>
      <c r="E20" s="65">
        <v>28753</v>
      </c>
      <c r="F20" s="66"/>
      <c r="G20" s="67"/>
      <c r="H20" s="46">
        <v>17610</v>
      </c>
      <c r="I20" s="45">
        <f t="shared" si="0"/>
        <v>0.6124578304872536</v>
      </c>
    </row>
    <row r="21" spans="1:9" ht="30">
      <c r="A21" s="51" t="s">
        <v>18</v>
      </c>
      <c r="B21" s="32"/>
      <c r="C21" s="32"/>
      <c r="D21" s="33" t="s">
        <v>19</v>
      </c>
      <c r="E21" s="62">
        <f>SUM(E22)</f>
        <v>1000</v>
      </c>
      <c r="F21" s="62"/>
      <c r="G21" s="63"/>
      <c r="H21" s="44">
        <f>SUM(H22)</f>
        <v>1000</v>
      </c>
      <c r="I21" s="45">
        <f t="shared" si="0"/>
        <v>1</v>
      </c>
    </row>
    <row r="22" spans="1:9" ht="15">
      <c r="A22" s="52"/>
      <c r="B22" s="53" t="s">
        <v>20</v>
      </c>
      <c r="C22" s="53"/>
      <c r="D22" s="33" t="s">
        <v>21</v>
      </c>
      <c r="E22" s="64">
        <f>SUM(E23)</f>
        <v>1000</v>
      </c>
      <c r="F22" s="64"/>
      <c r="G22" s="65"/>
      <c r="H22" s="46">
        <f>SUM(H23)</f>
        <v>1000</v>
      </c>
      <c r="I22" s="45">
        <f t="shared" si="0"/>
        <v>1</v>
      </c>
    </row>
    <row r="23" spans="1:9" ht="66" customHeight="1">
      <c r="A23" s="52"/>
      <c r="B23" s="53"/>
      <c r="C23" s="53" t="s">
        <v>6</v>
      </c>
      <c r="D23" s="34" t="s">
        <v>7</v>
      </c>
      <c r="E23" s="64">
        <v>1000</v>
      </c>
      <c r="F23" s="64"/>
      <c r="G23" s="65"/>
      <c r="H23" s="46">
        <v>1000</v>
      </c>
      <c r="I23" s="45">
        <f t="shared" si="0"/>
        <v>1</v>
      </c>
    </row>
    <row r="24" spans="1:9" ht="15">
      <c r="A24" s="51" t="s">
        <v>22</v>
      </c>
      <c r="B24" s="32"/>
      <c r="C24" s="32"/>
      <c r="D24" s="33" t="s">
        <v>23</v>
      </c>
      <c r="E24" s="62">
        <f>SUM(E25,E27,E29)</f>
        <v>2679290</v>
      </c>
      <c r="F24" s="62"/>
      <c r="G24" s="63"/>
      <c r="H24" s="44">
        <f>SUM(H25,H27,H29)</f>
        <v>2638235.26</v>
      </c>
      <c r="I24" s="45">
        <f t="shared" si="0"/>
        <v>0.9846770077147303</v>
      </c>
    </row>
    <row r="25" spans="1:9" ht="54.75" customHeight="1">
      <c r="A25" s="52"/>
      <c r="B25" s="53" t="s">
        <v>24</v>
      </c>
      <c r="C25" s="53"/>
      <c r="D25" s="33" t="s">
        <v>36</v>
      </c>
      <c r="E25" s="64">
        <f>E26</f>
        <v>2585000</v>
      </c>
      <c r="F25" s="64"/>
      <c r="G25" s="65"/>
      <c r="H25" s="46">
        <f>SUM(H26)</f>
        <v>2584996.94</v>
      </c>
      <c r="I25" s="45">
        <f t="shared" si="0"/>
        <v>0.9999988162475821</v>
      </c>
    </row>
    <row r="26" spans="1:9" ht="68.25" customHeight="1">
      <c r="A26" s="52"/>
      <c r="B26" s="53"/>
      <c r="C26" s="53" t="s">
        <v>6</v>
      </c>
      <c r="D26" s="34" t="s">
        <v>7</v>
      </c>
      <c r="E26" s="64">
        <v>2585000</v>
      </c>
      <c r="F26" s="64"/>
      <c r="G26" s="65"/>
      <c r="H26" s="46">
        <v>2584996.94</v>
      </c>
      <c r="I26" s="45">
        <f t="shared" si="0"/>
        <v>0.9999988162475821</v>
      </c>
    </row>
    <row r="27" spans="1:9" ht="81.75" customHeight="1">
      <c r="A27" s="52"/>
      <c r="B27" s="53" t="s">
        <v>25</v>
      </c>
      <c r="C27" s="53"/>
      <c r="D27" s="33" t="s">
        <v>26</v>
      </c>
      <c r="E27" s="64">
        <f>E28</f>
        <v>9290</v>
      </c>
      <c r="F27" s="64"/>
      <c r="G27" s="65"/>
      <c r="H27" s="46">
        <f>H28</f>
        <v>9238.32</v>
      </c>
      <c r="I27" s="45">
        <f t="shared" si="0"/>
        <v>0.9944370290635092</v>
      </c>
    </row>
    <row r="28" spans="1:9" ht="60">
      <c r="A28" s="52"/>
      <c r="B28" s="53"/>
      <c r="C28" s="53" t="s">
        <v>6</v>
      </c>
      <c r="D28" s="34" t="s">
        <v>7</v>
      </c>
      <c r="E28" s="64">
        <v>9290</v>
      </c>
      <c r="F28" s="64"/>
      <c r="G28" s="65"/>
      <c r="H28" s="46">
        <v>9238.32</v>
      </c>
      <c r="I28" s="45">
        <f t="shared" si="0"/>
        <v>0.9944370290635092</v>
      </c>
    </row>
    <row r="29" spans="1:9" ht="15">
      <c r="A29" s="52"/>
      <c r="B29" s="53" t="s">
        <v>39</v>
      </c>
      <c r="C29" s="53"/>
      <c r="D29" s="36" t="s">
        <v>9</v>
      </c>
      <c r="E29" s="65">
        <f>SUM(E30)</f>
        <v>85000</v>
      </c>
      <c r="F29" s="66"/>
      <c r="G29" s="67"/>
      <c r="H29" s="46">
        <f>SUM(H30)</f>
        <v>44000</v>
      </c>
      <c r="I29" s="45">
        <f t="shared" si="0"/>
        <v>0.5176470588235295</v>
      </c>
    </row>
    <row r="30" spans="1:9" ht="66.75" customHeight="1" thickBot="1">
      <c r="A30" s="54"/>
      <c r="B30" s="55"/>
      <c r="C30" s="55" t="s">
        <v>6</v>
      </c>
      <c r="D30" s="43" t="s">
        <v>7</v>
      </c>
      <c r="E30" s="69">
        <v>85000</v>
      </c>
      <c r="F30" s="76"/>
      <c r="G30" s="77"/>
      <c r="H30" s="47">
        <v>44000</v>
      </c>
      <c r="I30" s="48">
        <f t="shared" si="0"/>
        <v>0.5176470588235295</v>
      </c>
    </row>
    <row r="31" spans="1:9" ht="16.5" thickBot="1">
      <c r="A31" s="78" t="s">
        <v>27</v>
      </c>
      <c r="B31" s="78"/>
      <c r="C31" s="78"/>
      <c r="D31" s="78"/>
      <c r="E31" s="79">
        <f>SUM(E6,E9,E14,E21,E24)</f>
        <v>2882242</v>
      </c>
      <c r="F31" s="80"/>
      <c r="G31" s="80"/>
      <c r="H31" s="49">
        <f>H24+H21+H14+H9+H6</f>
        <v>2830040.6099999994</v>
      </c>
      <c r="I31" s="50">
        <f t="shared" si="0"/>
        <v>0.9818886165700171</v>
      </c>
    </row>
  </sheetData>
  <sheetProtection/>
  <mergeCells count="29">
    <mergeCell ref="E28:G28"/>
    <mergeCell ref="E29:G29"/>
    <mergeCell ref="E30:G30"/>
    <mergeCell ref="A31:D31"/>
    <mergeCell ref="E31:G31"/>
    <mergeCell ref="E24:G24"/>
    <mergeCell ref="E25:G25"/>
    <mergeCell ref="E26:G26"/>
    <mergeCell ref="E27:G27"/>
    <mergeCell ref="E20:G20"/>
    <mergeCell ref="E21:G21"/>
    <mergeCell ref="E22:G22"/>
    <mergeCell ref="E23:G23"/>
    <mergeCell ref="E16:G16"/>
    <mergeCell ref="E17:G17"/>
    <mergeCell ref="E18:G18"/>
    <mergeCell ref="E19:G19"/>
    <mergeCell ref="E14:G14"/>
    <mergeCell ref="E15:G15"/>
    <mergeCell ref="E8:G8"/>
    <mergeCell ref="E9:G9"/>
    <mergeCell ref="E10:G10"/>
    <mergeCell ref="E11:G11"/>
    <mergeCell ref="E4:G4"/>
    <mergeCell ref="E5:G5"/>
    <mergeCell ref="E6:G6"/>
    <mergeCell ref="E7:G7"/>
    <mergeCell ref="E12:G12"/>
    <mergeCell ref="E13:G13"/>
  </mergeCells>
  <printOptions/>
  <pageMargins left="0.7874015748031497" right="0.7874015748031497" top="0.984251968503937" bottom="0.984251968503937" header="0.5118110236220472" footer="0.5118110236220472"/>
  <pageSetup firstPageNumber="62" useFirstPageNumber="1" horizontalDpi="600" verticalDpi="600" orientation="portrait" paperSize="9" scale="6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showGridLines="0" view="pageBreakPreview" zoomScaleSheetLayoutView="100" workbookViewId="0" topLeftCell="D1">
      <selection activeCell="A33" sqref="A1:I33"/>
    </sheetView>
  </sheetViews>
  <sheetFormatPr defaultColWidth="9.33203125" defaultRowHeight="12.75"/>
  <cols>
    <col min="1" max="1" width="10.16015625" style="3" customWidth="1"/>
    <col min="2" max="3" width="12.66015625" style="3" customWidth="1"/>
    <col min="4" max="4" width="63.66015625" style="3" customWidth="1"/>
    <col min="5" max="5" width="8.83203125" style="3" customWidth="1"/>
    <col min="6" max="6" width="13.66015625" style="3" customWidth="1"/>
    <col min="7" max="7" width="1.171875" style="3" customWidth="1"/>
    <col min="8" max="8" width="17.83203125" style="4" customWidth="1"/>
    <col min="9" max="9" width="21.33203125" style="3" customWidth="1"/>
    <col min="10" max="16384" width="9.33203125" style="3" customWidth="1"/>
  </cols>
  <sheetData>
    <row r="2" spans="1:6" ht="15">
      <c r="A2" s="1" t="s">
        <v>40</v>
      </c>
      <c r="B2" s="2"/>
      <c r="C2" s="2"/>
      <c r="D2" s="2"/>
      <c r="E2" s="2"/>
      <c r="F2" s="2"/>
    </row>
    <row r="3" spans="1:6" ht="15">
      <c r="A3" s="1"/>
      <c r="B3" s="2"/>
      <c r="C3" s="2"/>
      <c r="D3" s="2"/>
      <c r="E3" s="2"/>
      <c r="F3" s="2"/>
    </row>
    <row r="4" spans="1:9" ht="15">
      <c r="A4" s="2"/>
      <c r="B4" s="2"/>
      <c r="C4" s="2"/>
      <c r="D4" s="2"/>
      <c r="E4" s="2"/>
      <c r="I4" s="5" t="s">
        <v>45</v>
      </c>
    </row>
    <row r="6" spans="1:9" ht="48.75" customHeight="1">
      <c r="A6" s="6" t="s">
        <v>0</v>
      </c>
      <c r="B6" s="6" t="s">
        <v>1</v>
      </c>
      <c r="C6" s="6" t="s">
        <v>2</v>
      </c>
      <c r="D6" s="6" t="s">
        <v>3</v>
      </c>
      <c r="E6" s="81" t="s">
        <v>41</v>
      </c>
      <c r="F6" s="82"/>
      <c r="G6" s="83"/>
      <c r="H6" s="7" t="s">
        <v>42</v>
      </c>
      <c r="I6" s="8" t="s">
        <v>28</v>
      </c>
    </row>
    <row r="7" spans="1:9" ht="15.75" customHeight="1">
      <c r="A7" s="6" t="s">
        <v>29</v>
      </c>
      <c r="B7" s="6" t="s">
        <v>30</v>
      </c>
      <c r="C7" s="6" t="s">
        <v>31</v>
      </c>
      <c r="D7" s="6" t="s">
        <v>32</v>
      </c>
      <c r="E7" s="81" t="s">
        <v>33</v>
      </c>
      <c r="F7" s="82"/>
      <c r="G7" s="92"/>
      <c r="H7" s="9">
        <v>6</v>
      </c>
      <c r="I7" s="10">
        <v>7</v>
      </c>
    </row>
    <row r="8" spans="1:9" ht="16.5" customHeight="1">
      <c r="A8" s="11" t="s">
        <v>4</v>
      </c>
      <c r="B8" s="11"/>
      <c r="C8" s="11"/>
      <c r="D8" s="12" t="s">
        <v>5</v>
      </c>
      <c r="E8" s="84">
        <f>SUM(E9)</f>
        <v>48523</v>
      </c>
      <c r="F8" s="84"/>
      <c r="G8" s="85"/>
      <c r="H8" s="13">
        <f>SUM(H9)</f>
        <v>48521.8</v>
      </c>
      <c r="I8" s="14">
        <f aca="true" t="shared" si="0" ref="I8:I33">H8/E8</f>
        <v>0.9999752694598438</v>
      </c>
    </row>
    <row r="9" spans="1:9" ht="15.75" customHeight="1">
      <c r="A9" s="15"/>
      <c r="B9" s="16" t="s">
        <v>8</v>
      </c>
      <c r="C9" s="16"/>
      <c r="D9" s="12" t="s">
        <v>9</v>
      </c>
      <c r="E9" s="86">
        <f>SUM(E10)</f>
        <v>48523</v>
      </c>
      <c r="F9" s="86"/>
      <c r="G9" s="87"/>
      <c r="H9" s="17">
        <f>SUM(H10)</f>
        <v>48521.8</v>
      </c>
      <c r="I9" s="14">
        <f t="shared" si="0"/>
        <v>0.9999752694598438</v>
      </c>
    </row>
    <row r="10" spans="1:9" ht="47.25">
      <c r="A10" s="15"/>
      <c r="B10" s="15"/>
      <c r="C10" s="16" t="s">
        <v>6</v>
      </c>
      <c r="D10" s="18" t="s">
        <v>7</v>
      </c>
      <c r="E10" s="86">
        <v>48523</v>
      </c>
      <c r="F10" s="86"/>
      <c r="G10" s="87"/>
      <c r="H10" s="17">
        <v>48521.8</v>
      </c>
      <c r="I10" s="14">
        <f t="shared" si="0"/>
        <v>0.9999752694598438</v>
      </c>
    </row>
    <row r="11" spans="1:9" ht="18" customHeight="1">
      <c r="A11" s="11" t="s">
        <v>10</v>
      </c>
      <c r="B11" s="11"/>
      <c r="C11" s="11"/>
      <c r="D11" s="12" t="s">
        <v>11</v>
      </c>
      <c r="E11" s="84">
        <f>SUM(E12,E14)</f>
        <v>102683</v>
      </c>
      <c r="F11" s="84"/>
      <c r="G11" s="85"/>
      <c r="H11" s="13">
        <f>SUM(H12,H14)</f>
        <v>102680.67</v>
      </c>
      <c r="I11" s="14">
        <f t="shared" si="0"/>
        <v>0.9999773088047681</v>
      </c>
    </row>
    <row r="12" spans="1:9" ht="20.25" customHeight="1">
      <c r="A12" s="15"/>
      <c r="B12" s="16" t="s">
        <v>12</v>
      </c>
      <c r="C12" s="16"/>
      <c r="D12" s="12" t="s">
        <v>13</v>
      </c>
      <c r="E12" s="86">
        <f>SUM(E13)</f>
        <v>85763</v>
      </c>
      <c r="F12" s="86"/>
      <c r="G12" s="87"/>
      <c r="H12" s="17">
        <f>SUM(H13)</f>
        <v>85763</v>
      </c>
      <c r="I12" s="14">
        <f t="shared" si="0"/>
        <v>1</v>
      </c>
    </row>
    <row r="13" spans="1:9" ht="47.25">
      <c r="A13" s="15"/>
      <c r="B13" s="15"/>
      <c r="C13" s="16" t="s">
        <v>6</v>
      </c>
      <c r="D13" s="18" t="s">
        <v>7</v>
      </c>
      <c r="E13" s="86">
        <v>85763</v>
      </c>
      <c r="F13" s="86"/>
      <c r="G13" s="87"/>
      <c r="H13" s="17">
        <v>85763</v>
      </c>
      <c r="I13" s="14">
        <f t="shared" si="0"/>
        <v>1</v>
      </c>
    </row>
    <row r="14" spans="1:9" ht="15.75">
      <c r="A14" s="23"/>
      <c r="B14" s="25" t="s">
        <v>37</v>
      </c>
      <c r="C14" s="24"/>
      <c r="D14" s="12" t="s">
        <v>43</v>
      </c>
      <c r="E14" s="98">
        <f>SUM(E15)</f>
        <v>16920</v>
      </c>
      <c r="F14" s="99"/>
      <c r="G14" s="100"/>
      <c r="H14" s="17">
        <f>SUM(H15)</f>
        <v>16917.67</v>
      </c>
      <c r="I14" s="14">
        <f t="shared" si="0"/>
        <v>0.9998622931442079</v>
      </c>
    </row>
    <row r="15" spans="1:9" ht="47.25">
      <c r="A15" s="15"/>
      <c r="B15" s="15"/>
      <c r="C15" s="16" t="s">
        <v>6</v>
      </c>
      <c r="D15" s="18" t="s">
        <v>7</v>
      </c>
      <c r="E15" s="98">
        <v>16920</v>
      </c>
      <c r="F15" s="99"/>
      <c r="G15" s="100"/>
      <c r="H15" s="17">
        <v>16917.67</v>
      </c>
      <c r="I15" s="14">
        <f t="shared" si="0"/>
        <v>0.9998622931442079</v>
      </c>
    </row>
    <row r="16" spans="1:9" ht="36" customHeight="1">
      <c r="A16" s="11" t="s">
        <v>14</v>
      </c>
      <c r="B16" s="11"/>
      <c r="C16" s="11"/>
      <c r="D16" s="12" t="s">
        <v>15</v>
      </c>
      <c r="E16" s="84">
        <f>SUM(E17,E19,E22)</f>
        <v>50746</v>
      </c>
      <c r="F16" s="84"/>
      <c r="G16" s="85"/>
      <c r="H16" s="13">
        <f>SUM(H18,H19,H21)</f>
        <v>39602.880000000005</v>
      </c>
      <c r="I16" s="14">
        <f t="shared" si="0"/>
        <v>0.7804138257202539</v>
      </c>
    </row>
    <row r="17" spans="1:9" ht="34.5" customHeight="1">
      <c r="A17" s="15"/>
      <c r="B17" s="16" t="s">
        <v>16</v>
      </c>
      <c r="C17" s="16"/>
      <c r="D17" s="12" t="s">
        <v>17</v>
      </c>
      <c r="E17" s="86">
        <f>E18</f>
        <v>1732</v>
      </c>
      <c r="F17" s="86"/>
      <c r="G17" s="87"/>
      <c r="H17" s="17">
        <f>H18</f>
        <v>1732</v>
      </c>
      <c r="I17" s="14">
        <f t="shared" si="0"/>
        <v>1</v>
      </c>
    </row>
    <row r="18" spans="1:9" ht="47.25">
      <c r="A18" s="15"/>
      <c r="B18" s="15"/>
      <c r="C18" s="16" t="s">
        <v>6</v>
      </c>
      <c r="D18" s="18" t="s">
        <v>7</v>
      </c>
      <c r="E18" s="96">
        <v>1732</v>
      </c>
      <c r="F18" s="96"/>
      <c r="G18" s="97"/>
      <c r="H18" s="17">
        <v>1732</v>
      </c>
      <c r="I18" s="14">
        <f t="shared" si="0"/>
        <v>1</v>
      </c>
    </row>
    <row r="19" spans="1:9" ht="29.25" customHeight="1">
      <c r="A19" s="15"/>
      <c r="B19" s="16" t="s">
        <v>34</v>
      </c>
      <c r="C19" s="16"/>
      <c r="D19" s="26" t="s">
        <v>35</v>
      </c>
      <c r="E19" s="103">
        <f>SUM(E20)</f>
        <v>20261</v>
      </c>
      <c r="F19" s="104"/>
      <c r="G19" s="105"/>
      <c r="H19" s="17">
        <f>SUM(H20)</f>
        <v>20260.88</v>
      </c>
      <c r="I19" s="14">
        <f t="shared" si="0"/>
        <v>0.9999940772913479</v>
      </c>
    </row>
    <row r="20" spans="1:9" ht="47.25">
      <c r="A20" s="15"/>
      <c r="B20" s="15"/>
      <c r="C20" s="16" t="s">
        <v>6</v>
      </c>
      <c r="D20" s="18" t="s">
        <v>7</v>
      </c>
      <c r="E20" s="88">
        <v>20261</v>
      </c>
      <c r="F20" s="89"/>
      <c r="G20" s="90"/>
      <c r="H20" s="17">
        <v>20260.88</v>
      </c>
      <c r="I20" s="14">
        <f t="shared" si="0"/>
        <v>0.9999940772913479</v>
      </c>
    </row>
    <row r="21" spans="1:9" ht="63">
      <c r="A21" s="23"/>
      <c r="B21" s="25" t="s">
        <v>38</v>
      </c>
      <c r="C21" s="24"/>
      <c r="D21" s="12" t="s">
        <v>44</v>
      </c>
      <c r="E21" s="87">
        <f>SUM(E22)</f>
        <v>28753</v>
      </c>
      <c r="F21" s="101"/>
      <c r="G21" s="102"/>
      <c r="H21" s="17">
        <f>SUM(H22)</f>
        <v>17610</v>
      </c>
      <c r="I21" s="14">
        <f t="shared" si="0"/>
        <v>0.6124578304872536</v>
      </c>
    </row>
    <row r="22" spans="1:9" ht="39.75" customHeight="1">
      <c r="A22" s="15"/>
      <c r="B22" s="15"/>
      <c r="C22" s="16" t="s">
        <v>6</v>
      </c>
      <c r="D22" s="18" t="s">
        <v>7</v>
      </c>
      <c r="E22" s="87">
        <v>28753</v>
      </c>
      <c r="F22" s="101"/>
      <c r="G22" s="102"/>
      <c r="H22" s="17">
        <v>17610</v>
      </c>
      <c r="I22" s="14">
        <f t="shared" si="0"/>
        <v>0.6124578304872536</v>
      </c>
    </row>
    <row r="23" spans="1:9" ht="23.25" customHeight="1">
      <c r="A23" s="11" t="s">
        <v>18</v>
      </c>
      <c r="B23" s="11"/>
      <c r="C23" s="11"/>
      <c r="D23" s="12" t="s">
        <v>19</v>
      </c>
      <c r="E23" s="84">
        <f>SUM(E24)</f>
        <v>1000</v>
      </c>
      <c r="F23" s="84"/>
      <c r="G23" s="85"/>
      <c r="H23" s="13">
        <f>SUM(H24)</f>
        <v>1000</v>
      </c>
      <c r="I23" s="14">
        <f t="shared" si="0"/>
        <v>1</v>
      </c>
    </row>
    <row r="24" spans="1:9" ht="22.5" customHeight="1">
      <c r="A24" s="15"/>
      <c r="B24" s="16" t="s">
        <v>20</v>
      </c>
      <c r="C24" s="16"/>
      <c r="D24" s="12" t="s">
        <v>21</v>
      </c>
      <c r="E24" s="86">
        <f>SUM(E25)</f>
        <v>1000</v>
      </c>
      <c r="F24" s="86"/>
      <c r="G24" s="87"/>
      <c r="H24" s="17">
        <f>SUM(H25)</f>
        <v>1000</v>
      </c>
      <c r="I24" s="14">
        <f t="shared" si="0"/>
        <v>1</v>
      </c>
    </row>
    <row r="25" spans="1:9" ht="47.25">
      <c r="A25" s="15"/>
      <c r="B25" s="15"/>
      <c r="C25" s="16" t="s">
        <v>6</v>
      </c>
      <c r="D25" s="18" t="s">
        <v>7</v>
      </c>
      <c r="E25" s="86">
        <v>1000</v>
      </c>
      <c r="F25" s="86"/>
      <c r="G25" s="87"/>
      <c r="H25" s="17">
        <v>1000</v>
      </c>
      <c r="I25" s="14">
        <f t="shared" si="0"/>
        <v>1</v>
      </c>
    </row>
    <row r="26" spans="1:9" ht="21.75" customHeight="1">
      <c r="A26" s="11" t="s">
        <v>22</v>
      </c>
      <c r="B26" s="11"/>
      <c r="C26" s="11"/>
      <c r="D26" s="12" t="s">
        <v>23</v>
      </c>
      <c r="E26" s="84">
        <f>SUM(E27,E29,E31)</f>
        <v>2679290</v>
      </c>
      <c r="F26" s="84"/>
      <c r="G26" s="85"/>
      <c r="H26" s="13">
        <f>SUM(H27,H29,H31)</f>
        <v>2638235.26</v>
      </c>
      <c r="I26" s="14">
        <f t="shared" si="0"/>
        <v>0.9846770077147303</v>
      </c>
    </row>
    <row r="27" spans="1:9" ht="47.25">
      <c r="A27" s="15"/>
      <c r="B27" s="16" t="s">
        <v>24</v>
      </c>
      <c r="C27" s="16"/>
      <c r="D27" s="12" t="s">
        <v>36</v>
      </c>
      <c r="E27" s="86">
        <f>E28</f>
        <v>2585000</v>
      </c>
      <c r="F27" s="86"/>
      <c r="G27" s="87"/>
      <c r="H27" s="17">
        <f>SUM(H28)</f>
        <v>2584996.94</v>
      </c>
      <c r="I27" s="14">
        <f t="shared" si="0"/>
        <v>0.9999988162475821</v>
      </c>
    </row>
    <row r="28" spans="1:9" ht="47.25">
      <c r="A28" s="15"/>
      <c r="B28" s="15"/>
      <c r="C28" s="16" t="s">
        <v>6</v>
      </c>
      <c r="D28" s="18" t="s">
        <v>7</v>
      </c>
      <c r="E28" s="86">
        <v>2585000</v>
      </c>
      <c r="F28" s="86"/>
      <c r="G28" s="87"/>
      <c r="H28" s="17">
        <v>2584996.94</v>
      </c>
      <c r="I28" s="14">
        <f t="shared" si="0"/>
        <v>0.9999988162475821</v>
      </c>
    </row>
    <row r="29" spans="1:9" ht="78.75">
      <c r="A29" s="15"/>
      <c r="B29" s="16" t="s">
        <v>25</v>
      </c>
      <c r="C29" s="16"/>
      <c r="D29" s="12" t="s">
        <v>26</v>
      </c>
      <c r="E29" s="86">
        <f>E30</f>
        <v>9290</v>
      </c>
      <c r="F29" s="86"/>
      <c r="G29" s="87"/>
      <c r="H29" s="17">
        <f>H30</f>
        <v>9238.32</v>
      </c>
      <c r="I29" s="14">
        <f t="shared" si="0"/>
        <v>0.9944370290635092</v>
      </c>
    </row>
    <row r="30" spans="1:9" ht="47.25" customHeight="1">
      <c r="A30" s="15"/>
      <c r="B30" s="15"/>
      <c r="C30" s="16" t="s">
        <v>6</v>
      </c>
      <c r="D30" s="18" t="s">
        <v>7</v>
      </c>
      <c r="E30" s="86">
        <v>9290</v>
      </c>
      <c r="F30" s="86"/>
      <c r="G30" s="87"/>
      <c r="H30" s="17">
        <v>9238.32</v>
      </c>
      <c r="I30" s="14">
        <f t="shared" si="0"/>
        <v>0.9944370290635092</v>
      </c>
    </row>
    <row r="31" spans="1:9" ht="31.5" customHeight="1">
      <c r="A31" s="23"/>
      <c r="B31" s="25" t="s">
        <v>39</v>
      </c>
      <c r="C31" s="24"/>
      <c r="D31" s="27" t="s">
        <v>9</v>
      </c>
      <c r="E31" s="98">
        <f>SUM(E32)</f>
        <v>85000</v>
      </c>
      <c r="F31" s="99"/>
      <c r="G31" s="100"/>
      <c r="H31" s="17">
        <f>SUM(H32)</f>
        <v>44000</v>
      </c>
      <c r="I31" s="14">
        <f t="shared" si="0"/>
        <v>0.5176470588235295</v>
      </c>
    </row>
    <row r="32" spans="1:9" ht="47.25">
      <c r="A32" s="15"/>
      <c r="B32" s="15"/>
      <c r="C32" s="16" t="s">
        <v>6</v>
      </c>
      <c r="D32" s="18" t="s">
        <v>7</v>
      </c>
      <c r="E32" s="98">
        <v>85000</v>
      </c>
      <c r="F32" s="99"/>
      <c r="G32" s="100"/>
      <c r="H32" s="17">
        <v>44000</v>
      </c>
      <c r="I32" s="14">
        <f t="shared" si="0"/>
        <v>0.5176470588235295</v>
      </c>
    </row>
    <row r="33" spans="1:9" ht="16.5" customHeight="1">
      <c r="A33" s="93" t="s">
        <v>27</v>
      </c>
      <c r="B33" s="93"/>
      <c r="C33" s="93"/>
      <c r="D33" s="93"/>
      <c r="E33" s="85">
        <f>SUM(E8,E11,E16,E23,E26)</f>
        <v>2882242</v>
      </c>
      <c r="F33" s="94"/>
      <c r="G33" s="95"/>
      <c r="H33" s="19">
        <f>H26+H23+H16+H11+H8</f>
        <v>2830040.6099999994</v>
      </c>
      <c r="I33" s="14">
        <f t="shared" si="0"/>
        <v>0.9818886165700171</v>
      </c>
    </row>
    <row r="34" spans="1:7" ht="20.25" customHeight="1">
      <c r="A34" s="20"/>
      <c r="B34" s="20"/>
      <c r="C34" s="20"/>
      <c r="D34" s="20"/>
      <c r="E34" s="21"/>
      <c r="F34" s="21"/>
      <c r="G34" s="20"/>
    </row>
    <row r="35" spans="1:6" ht="16.5" customHeight="1">
      <c r="A35" s="91"/>
      <c r="B35" s="91"/>
      <c r="C35" s="91"/>
      <c r="D35" s="91"/>
      <c r="E35" s="91"/>
      <c r="F35" s="22"/>
    </row>
  </sheetData>
  <sheetProtection/>
  <autoFilter ref="A6:C33"/>
  <mergeCells count="30">
    <mergeCell ref="E32:G32"/>
    <mergeCell ref="E31:G31"/>
    <mergeCell ref="E14:G14"/>
    <mergeCell ref="E15:G15"/>
    <mergeCell ref="E22:G22"/>
    <mergeCell ref="E21:G21"/>
    <mergeCell ref="E28:G28"/>
    <mergeCell ref="E23:G23"/>
    <mergeCell ref="E26:G26"/>
    <mergeCell ref="E19:G19"/>
    <mergeCell ref="A35:E35"/>
    <mergeCell ref="E7:G7"/>
    <mergeCell ref="A33:D33"/>
    <mergeCell ref="E33:G33"/>
    <mergeCell ref="E25:G25"/>
    <mergeCell ref="E17:G17"/>
    <mergeCell ref="E18:G18"/>
    <mergeCell ref="E29:G29"/>
    <mergeCell ref="E27:G27"/>
    <mergeCell ref="E30:G30"/>
    <mergeCell ref="E6:G6"/>
    <mergeCell ref="E8:G8"/>
    <mergeCell ref="E24:G24"/>
    <mergeCell ref="E9:G9"/>
    <mergeCell ref="E10:G10"/>
    <mergeCell ref="E11:G11"/>
    <mergeCell ref="E12:G12"/>
    <mergeCell ref="E13:G13"/>
    <mergeCell ref="E16:G16"/>
    <mergeCell ref="E20:G20"/>
  </mergeCells>
  <printOptions/>
  <pageMargins left="0.7086614173228347" right="0.2362204724409449" top="0.7480314960629921" bottom="0.7480314960629921" header="0.31496062992125984" footer="0.31496062992125984"/>
  <pageSetup firstPageNumber="53" useFirstPageNumber="1" fitToHeight="0" fitToWidth="1" horizontalDpi="600" verticalDpi="600" orientation="portrait" paperSize="9" scale="73" r:id="rId1"/>
  <headerFooter>
    <oddFooter>&amp;C46</oddFooter>
    <firstFooter>&amp;C&amp;P</first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2011-03-18T11:20:55Z</cp:lastPrinted>
  <dcterms:modified xsi:type="dcterms:W3CDTF">2011-03-18T11:21:41Z</dcterms:modified>
  <cp:category/>
  <cp:version/>
  <cp:contentType/>
  <cp:contentStatus/>
</cp:coreProperties>
</file>