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4235" windowHeight="8700" tabRatio="892" activeTab="0"/>
  </bookViews>
  <sheets>
    <sheet name="wieloletnie śr obce " sheetId="1" r:id="rId1"/>
  </sheets>
  <definedNames>
    <definedName name="_xlnm.Print_Area" localSheetId="0">'wieloletnie śr obce '!$A$1:$M$23</definedName>
  </definedNames>
  <calcPr fullCalcOnLoad="1"/>
</workbook>
</file>

<file path=xl/sharedStrings.xml><?xml version="1.0" encoding="utf-8"?>
<sst xmlns="http://schemas.openxmlformats.org/spreadsheetml/2006/main" count="83" uniqueCount="50">
  <si>
    <t>Ogółem</t>
  </si>
  <si>
    <t>w złotych</t>
  </si>
  <si>
    <t>Lp.</t>
  </si>
  <si>
    <t>Planowane wydatki</t>
  </si>
  <si>
    <t>Jednostka organizacyjna realizująca program lub koordynująca wykonanie programu</t>
  </si>
  <si>
    <t>Limity wydatków na wieloletnie programy inwestycyjne w latach 2009- 2011</t>
  </si>
  <si>
    <t>Uwagi</t>
  </si>
  <si>
    <t>Okres realizacji</t>
  </si>
  <si>
    <t xml:space="preserve">Nazwa zadania inwestycyjnego
</t>
  </si>
  <si>
    <t>Łączne nakłady finansowe</t>
  </si>
  <si>
    <t>Budowa wodociągu do Bud Brankowskich</t>
  </si>
  <si>
    <t>Budowa wodociągu Mikówka - Wojciechówka</t>
  </si>
  <si>
    <t>010 01010 6050</t>
  </si>
  <si>
    <t>600 60016 6050</t>
  </si>
  <si>
    <t>801 80101 6050</t>
  </si>
  <si>
    <t>900 90001 6050</t>
  </si>
  <si>
    <t>900 90015 6050</t>
  </si>
  <si>
    <t>zaopatrzenie mieszkańców w wodę</t>
  </si>
  <si>
    <t>zaopatrzenie mieszkańców w kanalizację sanitarną</t>
  </si>
  <si>
    <t>Urząd Miasta i Gminy Białobrzegi</t>
  </si>
  <si>
    <t>2009 - 2010</t>
  </si>
  <si>
    <t>2009-2011</t>
  </si>
  <si>
    <t>2009-2010</t>
  </si>
  <si>
    <t xml:space="preserve">Budowa ulicy Szkolnej </t>
  </si>
  <si>
    <t xml:space="preserve">Budowa ulic na osiedlu Borki </t>
  </si>
  <si>
    <t xml:space="preserve">Budowa Sali gimnastycznej przy Publicznej Szkole Podstawowej Nr 1 im. KEN </t>
  </si>
  <si>
    <t xml:space="preserve">Kanalizacja w "starej" części miasta </t>
  </si>
  <si>
    <t xml:space="preserve">Kanalizacja na południe od ul. Polnej </t>
  </si>
  <si>
    <t xml:space="preserve">Kanalizacja w ul. Kościelnej od ul. Kusocińskiego </t>
  </si>
  <si>
    <t xml:space="preserve">Budowa oświetlenia na południe od ul. Polnej </t>
  </si>
  <si>
    <t xml:space="preserve">Budowa ulic na osiedlu im. Jana Pawła II </t>
  </si>
  <si>
    <t>Modernizacja ulic w "starej" części miasta</t>
  </si>
  <si>
    <t>Budowa ulic na południe od ul. Polnej</t>
  </si>
  <si>
    <t>2009-2012</t>
  </si>
  <si>
    <t>poprawa warunków prowadzenia zajęć sportowych na terenie gminy</t>
  </si>
  <si>
    <t>poprawa warunków komunikacyjnych i bezpieczeństwa mieszkańców</t>
  </si>
  <si>
    <t>poprawa bezpieczeństwa mieszkańców</t>
  </si>
  <si>
    <t>Cel zadania</t>
  </si>
  <si>
    <t>248 .247 -realizacja rok 2012</t>
  </si>
  <si>
    <t>1.909.500 -realizacja rok 2012</t>
  </si>
  <si>
    <t>2.104.000 -realizacja rok 2012</t>
  </si>
  <si>
    <t>25.000,- realizacja rok 2012</t>
  </si>
  <si>
    <t>Rok budżetowy 2009</t>
  </si>
  <si>
    <t>z tego źródła finasowania</t>
  </si>
  <si>
    <t>Dochody własne j.s.t.</t>
  </si>
  <si>
    <t>Inne</t>
  </si>
  <si>
    <t xml:space="preserve">Dział Rozdział, §
</t>
  </si>
  <si>
    <t>Rozpoczęcie realizacji zadania uwarunkowane uzykaniem dofinasowania  w kwocie 7  704 082 z  Europejskiego  Funduszu  Rozwoju Regionalnego</t>
  </si>
  <si>
    <t>Rozpoczęcie realizacji zadania uwarunkowane uzyskaniem dofinansowania  w kwocie 7 951 968 z Europejskiego Funduszu Rozwoju Regionalnego</t>
  </si>
  <si>
    <t>Załącznik nr 3 do Uchwały Nr XXX/215/09 z dnia 27 03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</si>
</sst>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i/>
      <sz val="14"/>
      <name val="Arial CE"/>
      <family val="2"/>
    </font>
    <font>
      <i/>
      <sz val="11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wrapText="1" shrinkToFit="1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 shrinkToFit="1"/>
    </xf>
    <xf numFmtId="3" fontId="2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vertical="center" wrapText="1" shrinkToFit="1"/>
    </xf>
    <xf numFmtId="0" fontId="27" fillId="20" borderId="11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2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7" fillId="20" borderId="11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 wrapText="1"/>
    </xf>
    <xf numFmtId="0" fontId="27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85" zoomScaleSheetLayoutView="100" zoomScalePageLayoutView="0" workbookViewId="0" topLeftCell="A25">
      <selection activeCell="J3" sqref="J3"/>
    </sheetView>
  </sheetViews>
  <sheetFormatPr defaultColWidth="9.00390625" defaultRowHeight="12.75"/>
  <cols>
    <col min="1" max="1" width="5.625" style="1" customWidth="1"/>
    <col min="2" max="2" width="35.375" style="1" customWidth="1"/>
    <col min="3" max="3" width="14.375" style="1" customWidth="1"/>
    <col min="4" max="4" width="12.25390625" style="1" customWidth="1"/>
    <col min="5" max="5" width="19.75390625" style="1" customWidth="1"/>
    <col min="6" max="6" width="12.00390625" style="1" customWidth="1"/>
    <col min="7" max="7" width="13.125" style="1" customWidth="1"/>
    <col min="8" max="8" width="15.25390625" style="1" customWidth="1"/>
    <col min="9" max="9" width="12.625" style="1" customWidth="1"/>
    <col min="10" max="10" width="11.75390625" style="1" customWidth="1"/>
    <col min="11" max="11" width="11.375" style="1" customWidth="1"/>
    <col min="12" max="12" width="19.75390625" style="1" customWidth="1"/>
    <col min="13" max="13" width="29.375" style="1" customWidth="1"/>
    <col min="14" max="16384" width="9.125" style="1" customWidth="1"/>
  </cols>
  <sheetData>
    <row r="1" spans="1:12" ht="18.7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/>
    </row>
    <row r="3" spans="1:11" ht="18">
      <c r="A3" s="3"/>
      <c r="B3" s="3"/>
      <c r="D3" s="3"/>
      <c r="E3" s="3"/>
      <c r="F3" s="3"/>
      <c r="G3" s="3"/>
      <c r="H3" s="3"/>
      <c r="I3" s="3"/>
      <c r="J3" s="22" t="s">
        <v>49</v>
      </c>
      <c r="K3" s="3"/>
    </row>
    <row r="4" spans="1:12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1</v>
      </c>
    </row>
    <row r="5" spans="1:13" s="4" customFormat="1" ht="12.75" customHeight="1">
      <c r="A5" s="23" t="s">
        <v>2</v>
      </c>
      <c r="B5" s="27" t="s">
        <v>8</v>
      </c>
      <c r="C5" s="20"/>
      <c r="D5" s="26" t="s">
        <v>7</v>
      </c>
      <c r="E5" s="29" t="s">
        <v>37</v>
      </c>
      <c r="F5" s="29" t="s">
        <v>9</v>
      </c>
      <c r="G5" s="28" t="s">
        <v>3</v>
      </c>
      <c r="H5" s="28"/>
      <c r="I5" s="28"/>
      <c r="J5" s="28"/>
      <c r="K5" s="28"/>
      <c r="L5" s="28" t="s">
        <v>4</v>
      </c>
      <c r="M5" s="23" t="s">
        <v>6</v>
      </c>
    </row>
    <row r="6" spans="1:13" s="4" customFormat="1" ht="25.5" customHeight="1">
      <c r="A6" s="23"/>
      <c r="B6" s="27"/>
      <c r="C6" s="30" t="s">
        <v>46</v>
      </c>
      <c r="D6" s="26"/>
      <c r="E6" s="30"/>
      <c r="F6" s="30"/>
      <c r="G6" s="29" t="s">
        <v>42</v>
      </c>
      <c r="H6" s="27" t="s">
        <v>43</v>
      </c>
      <c r="I6" s="34"/>
      <c r="J6" s="28">
        <v>2010</v>
      </c>
      <c r="K6" s="28">
        <v>2011</v>
      </c>
      <c r="L6" s="28"/>
      <c r="M6" s="23"/>
    </row>
    <row r="7" spans="1:13" s="4" customFormat="1" ht="12.75">
      <c r="A7" s="23"/>
      <c r="B7" s="27"/>
      <c r="C7" s="30"/>
      <c r="D7" s="26"/>
      <c r="E7" s="30"/>
      <c r="F7" s="30"/>
      <c r="G7" s="30"/>
      <c r="H7" s="32" t="s">
        <v>44</v>
      </c>
      <c r="I7" s="29" t="s">
        <v>45</v>
      </c>
      <c r="J7" s="28"/>
      <c r="K7" s="28"/>
      <c r="L7" s="28"/>
      <c r="M7" s="23"/>
    </row>
    <row r="8" spans="1:13" s="4" customFormat="1" ht="12.75">
      <c r="A8" s="23"/>
      <c r="B8" s="27"/>
      <c r="C8" s="30"/>
      <c r="D8" s="26"/>
      <c r="E8" s="30"/>
      <c r="F8" s="30"/>
      <c r="G8" s="30"/>
      <c r="H8" s="32"/>
      <c r="I8" s="30"/>
      <c r="J8" s="28"/>
      <c r="K8" s="28"/>
      <c r="L8" s="28"/>
      <c r="M8" s="23"/>
    </row>
    <row r="9" spans="1:13" s="4" customFormat="1" ht="12.75">
      <c r="A9" s="23"/>
      <c r="B9" s="27"/>
      <c r="C9" s="31"/>
      <c r="D9" s="26"/>
      <c r="E9" s="31"/>
      <c r="F9" s="31"/>
      <c r="G9" s="31"/>
      <c r="H9" s="33"/>
      <c r="I9" s="31"/>
      <c r="J9" s="28"/>
      <c r="K9" s="28"/>
      <c r="L9" s="28"/>
      <c r="M9" s="23"/>
    </row>
    <row r="10" spans="1:13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</row>
    <row r="11" spans="1:13" ht="25.5">
      <c r="A11" s="9">
        <v>1</v>
      </c>
      <c r="B11" s="6" t="s">
        <v>10</v>
      </c>
      <c r="C11" s="10" t="s">
        <v>12</v>
      </c>
      <c r="D11" s="15" t="s">
        <v>20</v>
      </c>
      <c r="E11" s="19" t="s">
        <v>17</v>
      </c>
      <c r="F11" s="7">
        <f>G11+J11</f>
        <v>802500</v>
      </c>
      <c r="G11" s="11">
        <f>H11+I11</f>
        <v>46500</v>
      </c>
      <c r="H11" s="11">
        <f>50000-3500</f>
        <v>46500</v>
      </c>
      <c r="I11" s="11">
        <v>0</v>
      </c>
      <c r="J11" s="11">
        <v>756000</v>
      </c>
      <c r="K11" s="11">
        <v>0</v>
      </c>
      <c r="L11" s="13" t="s">
        <v>19</v>
      </c>
      <c r="M11" s="8"/>
    </row>
    <row r="12" spans="1:13" ht="25.5">
      <c r="A12" s="9">
        <v>2</v>
      </c>
      <c r="B12" s="6" t="s">
        <v>11</v>
      </c>
      <c r="C12" s="10" t="s">
        <v>12</v>
      </c>
      <c r="D12" s="15" t="s">
        <v>20</v>
      </c>
      <c r="E12" s="19" t="s">
        <v>17</v>
      </c>
      <c r="F12" s="7">
        <f aca="true" t="shared" si="0" ref="F12:F21">G12+J12</f>
        <v>350000</v>
      </c>
      <c r="G12" s="11">
        <f aca="true" t="shared" si="1" ref="G12:G22">H12+I12</f>
        <v>50000</v>
      </c>
      <c r="H12" s="11">
        <v>50000</v>
      </c>
      <c r="I12" s="11">
        <v>0</v>
      </c>
      <c r="J12" s="11">
        <v>300000</v>
      </c>
      <c r="K12" s="11">
        <v>0</v>
      </c>
      <c r="L12" s="13" t="s">
        <v>19</v>
      </c>
      <c r="M12" s="8"/>
    </row>
    <row r="13" spans="1:13" ht="51">
      <c r="A13" s="9">
        <v>3</v>
      </c>
      <c r="B13" s="6" t="s">
        <v>30</v>
      </c>
      <c r="C13" s="10" t="s">
        <v>13</v>
      </c>
      <c r="D13" s="18" t="s">
        <v>33</v>
      </c>
      <c r="E13" s="19" t="s">
        <v>35</v>
      </c>
      <c r="F13" s="7">
        <v>1348247</v>
      </c>
      <c r="G13" s="11">
        <f t="shared" si="1"/>
        <v>100000</v>
      </c>
      <c r="H13" s="11">
        <v>100000</v>
      </c>
      <c r="I13" s="11">
        <v>0</v>
      </c>
      <c r="J13" s="11">
        <v>500000</v>
      </c>
      <c r="K13" s="11">
        <v>500000</v>
      </c>
      <c r="L13" s="13" t="s">
        <v>19</v>
      </c>
      <c r="M13" s="13" t="s">
        <v>38</v>
      </c>
    </row>
    <row r="14" spans="1:13" ht="51">
      <c r="A14" s="9">
        <v>4</v>
      </c>
      <c r="B14" s="6" t="s">
        <v>23</v>
      </c>
      <c r="C14" s="10" t="s">
        <v>13</v>
      </c>
      <c r="D14" s="15" t="s">
        <v>20</v>
      </c>
      <c r="E14" s="19" t="s">
        <v>35</v>
      </c>
      <c r="F14" s="7">
        <f t="shared" si="0"/>
        <v>230000</v>
      </c>
      <c r="G14" s="11">
        <f t="shared" si="1"/>
        <v>6500</v>
      </c>
      <c r="H14" s="11">
        <f>10000-3500</f>
        <v>6500</v>
      </c>
      <c r="I14" s="11">
        <v>0</v>
      </c>
      <c r="J14" s="11">
        <v>223500</v>
      </c>
      <c r="K14" s="11">
        <v>0</v>
      </c>
      <c r="L14" s="13" t="s">
        <v>19</v>
      </c>
      <c r="M14" s="8"/>
    </row>
    <row r="15" spans="1:13" ht="63.75">
      <c r="A15" s="9">
        <v>5</v>
      </c>
      <c r="B15" s="6" t="s">
        <v>31</v>
      </c>
      <c r="C15" s="10" t="s">
        <v>13</v>
      </c>
      <c r="D15" s="15" t="s">
        <v>22</v>
      </c>
      <c r="E15" s="19" t="s">
        <v>35</v>
      </c>
      <c r="F15" s="7">
        <f t="shared" si="0"/>
        <v>9063626</v>
      </c>
      <c r="G15" s="11">
        <f t="shared" si="1"/>
        <v>5530750</v>
      </c>
      <c r="H15" s="11">
        <v>829613</v>
      </c>
      <c r="I15" s="11">
        <v>4701137</v>
      </c>
      <c r="J15" s="11">
        <v>3532876</v>
      </c>
      <c r="K15" s="11">
        <v>0</v>
      </c>
      <c r="L15" s="13" t="s">
        <v>19</v>
      </c>
      <c r="M15" s="13" t="s">
        <v>47</v>
      </c>
    </row>
    <row r="16" spans="1:13" ht="51">
      <c r="A16" s="9">
        <v>6</v>
      </c>
      <c r="B16" s="6" t="s">
        <v>24</v>
      </c>
      <c r="C16" s="10" t="s">
        <v>13</v>
      </c>
      <c r="D16" s="18" t="s">
        <v>33</v>
      </c>
      <c r="E16" s="19" t="s">
        <v>35</v>
      </c>
      <c r="F16" s="7">
        <v>4712500</v>
      </c>
      <c r="G16" s="11">
        <f t="shared" si="1"/>
        <v>38000</v>
      </c>
      <c r="H16" s="11">
        <f>43000-5000</f>
        <v>38000</v>
      </c>
      <c r="I16" s="11">
        <v>0</v>
      </c>
      <c r="J16" s="11">
        <v>0</v>
      </c>
      <c r="K16" s="11">
        <v>2765000</v>
      </c>
      <c r="L16" s="13" t="s">
        <v>19</v>
      </c>
      <c r="M16" s="13" t="s">
        <v>39</v>
      </c>
    </row>
    <row r="17" spans="1:13" ht="51">
      <c r="A17" s="9">
        <v>7</v>
      </c>
      <c r="B17" s="6" t="s">
        <v>32</v>
      </c>
      <c r="C17" s="10" t="s">
        <v>13</v>
      </c>
      <c r="D17" s="18" t="s">
        <v>33</v>
      </c>
      <c r="E17" s="19" t="s">
        <v>35</v>
      </c>
      <c r="F17" s="7">
        <v>6362800</v>
      </c>
      <c r="G17" s="11">
        <f t="shared" si="1"/>
        <v>49500</v>
      </c>
      <c r="H17" s="11">
        <f>60000-10500</f>
        <v>49500</v>
      </c>
      <c r="I17" s="11">
        <v>0</v>
      </c>
      <c r="J17" s="11">
        <f>2278800+10500</f>
        <v>2289300</v>
      </c>
      <c r="K17" s="11">
        <v>1920000</v>
      </c>
      <c r="L17" s="13" t="s">
        <v>19</v>
      </c>
      <c r="M17" s="13" t="s">
        <v>40</v>
      </c>
    </row>
    <row r="18" spans="1:13" ht="51">
      <c r="A18" s="9">
        <v>8</v>
      </c>
      <c r="B18" s="6" t="s">
        <v>25</v>
      </c>
      <c r="C18" s="10" t="s">
        <v>14</v>
      </c>
      <c r="D18" s="15" t="s">
        <v>21</v>
      </c>
      <c r="E18" s="19" t="s">
        <v>34</v>
      </c>
      <c r="F18" s="7">
        <v>3060000</v>
      </c>
      <c r="G18" s="11">
        <f t="shared" si="1"/>
        <v>60000</v>
      </c>
      <c r="H18" s="11">
        <v>60000</v>
      </c>
      <c r="I18" s="11">
        <v>0</v>
      </c>
      <c r="J18" s="11">
        <v>1500000</v>
      </c>
      <c r="K18" s="11">
        <v>1500000</v>
      </c>
      <c r="L18" s="13" t="s">
        <v>19</v>
      </c>
      <c r="M18" s="8"/>
    </row>
    <row r="19" spans="1:13" ht="63.75">
      <c r="A19" s="9">
        <v>9</v>
      </c>
      <c r="B19" s="6" t="s">
        <v>26</v>
      </c>
      <c r="C19" s="10" t="s">
        <v>15</v>
      </c>
      <c r="D19" s="15" t="s">
        <v>22</v>
      </c>
      <c r="E19" s="19" t="s">
        <v>18</v>
      </c>
      <c r="F19" s="7">
        <f t="shared" si="0"/>
        <v>9794291</v>
      </c>
      <c r="G19" s="11">
        <f t="shared" si="1"/>
        <v>4178807</v>
      </c>
      <c r="H19" s="11">
        <v>1000000</v>
      </c>
      <c r="I19" s="11">
        <v>3178807</v>
      </c>
      <c r="J19" s="11">
        <v>5615484</v>
      </c>
      <c r="K19" s="11">
        <v>0</v>
      </c>
      <c r="L19" s="13" t="s">
        <v>19</v>
      </c>
      <c r="M19" s="13" t="s">
        <v>48</v>
      </c>
    </row>
    <row r="20" spans="1:13" ht="38.25">
      <c r="A20" s="9">
        <v>10</v>
      </c>
      <c r="B20" s="6" t="s">
        <v>27</v>
      </c>
      <c r="C20" s="10" t="s">
        <v>15</v>
      </c>
      <c r="D20" s="15" t="s">
        <v>21</v>
      </c>
      <c r="E20" s="19" t="s">
        <v>18</v>
      </c>
      <c r="F20" s="7">
        <v>5060000</v>
      </c>
      <c r="G20" s="11">
        <f t="shared" si="1"/>
        <v>52000</v>
      </c>
      <c r="H20" s="11">
        <f>60000-8000</f>
        <v>52000</v>
      </c>
      <c r="I20" s="11">
        <v>0</v>
      </c>
      <c r="J20" s="11">
        <v>2500000</v>
      </c>
      <c r="K20" s="11">
        <v>2508000</v>
      </c>
      <c r="L20" s="13" t="s">
        <v>19</v>
      </c>
      <c r="M20" s="8"/>
    </row>
    <row r="21" spans="1:13" ht="38.25">
      <c r="A21" s="9">
        <v>11</v>
      </c>
      <c r="B21" s="6" t="s">
        <v>28</v>
      </c>
      <c r="C21" s="10" t="s">
        <v>15</v>
      </c>
      <c r="D21" s="15" t="s">
        <v>22</v>
      </c>
      <c r="E21" s="19" t="s">
        <v>18</v>
      </c>
      <c r="F21" s="7">
        <f t="shared" si="0"/>
        <v>715000</v>
      </c>
      <c r="G21" s="11">
        <f t="shared" si="1"/>
        <v>13000</v>
      </c>
      <c r="H21" s="11">
        <f>15000-2000</f>
        <v>13000</v>
      </c>
      <c r="I21" s="11">
        <v>0</v>
      </c>
      <c r="J21" s="11">
        <v>702000</v>
      </c>
      <c r="K21" s="11">
        <v>0</v>
      </c>
      <c r="L21" s="13" t="s">
        <v>19</v>
      </c>
      <c r="M21" s="8"/>
    </row>
    <row r="22" spans="1:13" ht="36" customHeight="1">
      <c r="A22" s="9">
        <v>12</v>
      </c>
      <c r="B22" s="6" t="s">
        <v>29</v>
      </c>
      <c r="C22" s="10" t="s">
        <v>16</v>
      </c>
      <c r="D22" s="18" t="s">
        <v>33</v>
      </c>
      <c r="E22" s="19" t="s">
        <v>36</v>
      </c>
      <c r="F22" s="7">
        <v>1025000</v>
      </c>
      <c r="G22" s="11">
        <f t="shared" si="1"/>
        <v>200000</v>
      </c>
      <c r="H22" s="11">
        <v>200000</v>
      </c>
      <c r="I22" s="11">
        <v>0</v>
      </c>
      <c r="J22" s="11">
        <v>400000</v>
      </c>
      <c r="K22" s="11">
        <v>400000</v>
      </c>
      <c r="L22" s="13" t="s">
        <v>19</v>
      </c>
      <c r="M22" s="13" t="s">
        <v>41</v>
      </c>
    </row>
    <row r="23" spans="1:13" ht="12.75">
      <c r="A23" s="24" t="s">
        <v>0</v>
      </c>
      <c r="B23" s="24"/>
      <c r="C23" s="24"/>
      <c r="D23" s="24"/>
      <c r="E23" s="12"/>
      <c r="F23" s="14">
        <f aca="true" t="shared" si="2" ref="F23:K23">SUM(F11:F22)</f>
        <v>42523964</v>
      </c>
      <c r="G23" s="14">
        <f t="shared" si="2"/>
        <v>10325057</v>
      </c>
      <c r="H23" s="14">
        <f t="shared" si="2"/>
        <v>2445113</v>
      </c>
      <c r="I23" s="14">
        <f t="shared" si="2"/>
        <v>7879944</v>
      </c>
      <c r="J23" s="14">
        <f t="shared" si="2"/>
        <v>18319160</v>
      </c>
      <c r="K23" s="14">
        <f t="shared" si="2"/>
        <v>9593000</v>
      </c>
      <c r="L23" s="12"/>
      <c r="M23" s="14"/>
    </row>
    <row r="24" ht="12.75">
      <c r="H24" s="17"/>
    </row>
    <row r="25" spans="7:11" ht="12.75">
      <c r="G25" s="1">
        <v>10357557</v>
      </c>
      <c r="H25" s="17">
        <v>2477613</v>
      </c>
      <c r="J25" s="1">
        <v>18299660</v>
      </c>
      <c r="K25" s="1">
        <v>9580000</v>
      </c>
    </row>
    <row r="26" spans="6:11" ht="12.75">
      <c r="F26" s="17"/>
      <c r="G26" s="17">
        <f>G25-G23</f>
        <v>32500</v>
      </c>
      <c r="H26" s="17">
        <f>H25-H23</f>
        <v>32500</v>
      </c>
      <c r="I26" s="17"/>
      <c r="J26" s="17">
        <f>J25-J23</f>
        <v>-19500</v>
      </c>
      <c r="K26" s="17">
        <f>K25-K23</f>
        <v>-13000</v>
      </c>
    </row>
    <row r="27" ht="12.75">
      <c r="J27" s="17">
        <f>J26+K26</f>
        <v>-32500</v>
      </c>
    </row>
    <row r="28" ht="12.75">
      <c r="H28" s="17"/>
    </row>
    <row r="29" ht="12.75">
      <c r="H29" s="17"/>
    </row>
    <row r="30" ht="12.75">
      <c r="A30" s="5"/>
    </row>
  </sheetData>
  <sheetProtection/>
  <mergeCells count="17">
    <mergeCell ref="J6:J9"/>
    <mergeCell ref="E5:E9"/>
    <mergeCell ref="C6:C9"/>
    <mergeCell ref="G6:G9"/>
    <mergeCell ref="H7:H9"/>
    <mergeCell ref="H6:I6"/>
    <mergeCell ref="I7:I9"/>
    <mergeCell ref="M5:M9"/>
    <mergeCell ref="A23:D23"/>
    <mergeCell ref="A1:L1"/>
    <mergeCell ref="A5:A9"/>
    <mergeCell ref="D5:D9"/>
    <mergeCell ref="B5:B9"/>
    <mergeCell ref="G5:K5"/>
    <mergeCell ref="L5:L9"/>
    <mergeCell ref="F5:F9"/>
    <mergeCell ref="K6:K9"/>
  </mergeCells>
  <printOptions horizontalCentered="1"/>
  <pageMargins left="0.5118110236220472" right="0.3937007874015748" top="1.3779527559055118" bottom="0.7874015748031497" header="0.5118110236220472" footer="0.5118110236220472"/>
  <pageSetup firstPageNumber="13" useFirstPageNumber="1" horizontalDpi="600" verticalDpi="600" orientation="landscape" paperSize="9" scale="6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Miasta i Gminy</cp:lastModifiedBy>
  <cp:lastPrinted>2009-03-26T18:08:24Z</cp:lastPrinted>
  <dcterms:created xsi:type="dcterms:W3CDTF">2007-11-16T12:08:36Z</dcterms:created>
  <dcterms:modified xsi:type="dcterms:W3CDTF">2009-03-30T13:22:48Z</dcterms:modified>
  <cp:category/>
  <cp:version/>
  <cp:contentType/>
  <cp:contentStatus/>
</cp:coreProperties>
</file>