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620" windowWidth="9420" windowHeight="447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<sst xmlns="http://schemas.openxmlformats.org/spreadsheetml/2006/main" count="1053" uniqueCount="513">
  <si>
    <t>razem rozdział</t>
  </si>
  <si>
    <t>odpis na fundusz świadczeń socjalnych od wynagrodzeń nauczyciela 8% i obsługi w wysokości 37,5% średnich wynagrodzeń w gospodarce narodowej w roku poprzednim lub w drugim półroczu roku poprzedniego, jeżeli wynagrodzenie z tego okresu stanowiło kwotę wyższą</t>
  </si>
  <si>
    <t>odpis na fundusz świadczeń socjalnych od wynagrodzeń nauczyciela 8% i obsługi w wysokości   37,5% przeciętnego wynagrodzenia miesięcznego  w gospodarce narodowej w roku poprzednim lub w drugim półroczu   roku poprzedniego, jeżeli wynagrodzenie z tego    okresu stanowiło kwotę wyższą</t>
  </si>
  <si>
    <t>Treść działu, rozdziału,§</t>
  </si>
  <si>
    <t>wpływy z obwodów łowieckich</t>
  </si>
  <si>
    <t>OŚWIATA I WYCHOWANIE</t>
  </si>
  <si>
    <t>DZIAŁ</t>
  </si>
  <si>
    <t>ROZDZIAŁ</t>
  </si>
  <si>
    <t>wpływy z różnych opłat</t>
  </si>
  <si>
    <t>ROLNICTWO  I  ŁOWIECTWO</t>
  </si>
  <si>
    <t>Wytwarzanie i zaopatrywanie w energię elektryczną, gaz i wodę</t>
  </si>
  <si>
    <t>WYTWARZANIE I ZAOPATRYWANIE W ENERGIĘ ELEKTRYCZNĄ, GAZ I WODĘ</t>
  </si>
  <si>
    <t>TRANSPORT I ŁĄCZNOŚĆ</t>
  </si>
  <si>
    <t>TURYSTYKA</t>
  </si>
  <si>
    <t>Pozostała działalność</t>
  </si>
  <si>
    <t>Zadania w zakresie upowszechniania turystyki</t>
  </si>
  <si>
    <t>GOSPODARKA MIESZKANIOWA</t>
  </si>
  <si>
    <t>Zakład gospodarki mieszkaniowej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</si>
  <si>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</si>
  <si>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</si>
  <si>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</si>
  <si>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</si>
  <si>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</si>
  <si>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</si>
  <si>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</t>
  </si>
  <si>
    <t xml:space="preserve">promocja </t>
  </si>
  <si>
    <t>URZĘDY NACZELNYCH ORGANÓW WŁADZY PAŃSTWOWEJ, KONTROLI I OCHRONY PRAWA ORAZ SĄDOWNICTWA</t>
  </si>
  <si>
    <t>BEZPIECZEŃSTWO PUBLICZNE I OCHRONA PRZECIWPOŻAROWA</t>
  </si>
  <si>
    <t>Ochotnicze straże pożarne</t>
  </si>
  <si>
    <t>Obrona cywilna</t>
  </si>
  <si>
    <t>DOCHODY OD OSÓB PRAWNYCH, OD OSÓB FIZYCZNYCH I OD INNYCH JEDNOSTEK NIE POSIADAJĄCYCH OSOBOWOŚCI PRAWNEJ</t>
  </si>
  <si>
    <t>Wpływy  z podatku dochodowego od osób fizycznych</t>
  </si>
  <si>
    <t>010</t>
  </si>
  <si>
    <t>01095</t>
  </si>
  <si>
    <t>Udziały gmin w podatkach stanowiących dochód budżetu państwa</t>
  </si>
  <si>
    <t>OBSŁUGA DŁUGU PUBLICZNEGO</t>
  </si>
  <si>
    <t>Obsługa papierów wartościowych, kredytów i pożyczek jednostek samorządu terytorialnego</t>
  </si>
  <si>
    <t>RÓŻNE ROZLICZENIA</t>
  </si>
  <si>
    <t>Część oświatowa subwencji ogólnej dla jednostek samorządu terytorialnego</t>
  </si>
  <si>
    <t>Rezerwy ogólne i celowe</t>
  </si>
  <si>
    <t>Szkoły podstawowe</t>
  </si>
  <si>
    <t>Gimnazja</t>
  </si>
  <si>
    <t>Dowożenie uczniów do szkół</t>
  </si>
  <si>
    <t>OCHRONA ZDROWIA</t>
  </si>
  <si>
    <t>Przeciwdziałanie alkoholizmowi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</si>
  <si>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</si>
  <si>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</si>
  <si>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</si>
  <si>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</si>
  <si>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</si>
  <si>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</si>
  <si>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</si>
  <si>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Oświetlenie ulic, placów i dróg</t>
  </si>
  <si>
    <t>RAZEM DZIAŁ 900</t>
  </si>
  <si>
    <t>KULTURA I OCHRONA DZIEDZICTWA NARODOWEGO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</si>
  <si>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</si>
  <si>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</si>
  <si>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</si>
  <si>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</si>
  <si>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</si>
  <si>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razem rozdział 70005</t>
  </si>
  <si>
    <t>RAZEM  rozdział 71004</t>
  </si>
  <si>
    <t>R A Z E M   DZIAŁ 710</t>
  </si>
  <si>
    <t>R A Z E M  rozdz. 75011</t>
  </si>
  <si>
    <t>R A Z E M  rozdz.75022</t>
  </si>
  <si>
    <t>R A Z E M  rozdz.75414</t>
  </si>
  <si>
    <t>R A Z E M  DZIAŁ 754</t>
  </si>
  <si>
    <t>R A Z E M  DZIAŁ 750</t>
  </si>
  <si>
    <t>RAZEM  rozdz. 75615</t>
  </si>
  <si>
    <t>RAZEM  rozdz. 75618</t>
  </si>
  <si>
    <t>RAZEM  rozdz.75621</t>
  </si>
  <si>
    <t>R A Z E M   DZIAŁ 756</t>
  </si>
  <si>
    <t>R A Z E M  rozdz. 75801</t>
  </si>
  <si>
    <t>R A Z E M   rozdz. 75818</t>
  </si>
  <si>
    <t>R A Z E M  DZIAŁ 758</t>
  </si>
  <si>
    <t>R A Z E M  rozdz. 80101</t>
  </si>
  <si>
    <t>R A Z E M  rozdz. 80104</t>
  </si>
  <si>
    <t>R A Z E M  rozdz.80110</t>
  </si>
  <si>
    <t>R A Z E M  rozdz. 80113</t>
  </si>
  <si>
    <t>R A Z E M rozdz. 80114</t>
  </si>
  <si>
    <t>R A Z E M  DZIAŁ 801</t>
  </si>
  <si>
    <t>R A Z E M rozdz. 85154</t>
  </si>
  <si>
    <t>R A Z E M  DZIAŁ 851</t>
  </si>
  <si>
    <t>R A Z E M  rozdz. 85401</t>
  </si>
  <si>
    <t>R A Z E M  DZIAŁ 854</t>
  </si>
  <si>
    <t>R A Z E M  rozdz. 92109</t>
  </si>
  <si>
    <t>R A Z E M  rozdz. 92116</t>
  </si>
  <si>
    <t>R A Z E M  DZIAŁ 921</t>
  </si>
  <si>
    <t>R A Z E M  rozdz. 92601</t>
  </si>
  <si>
    <t>R A Z E M  rozdz. 92605</t>
  </si>
  <si>
    <t xml:space="preserve">Urzędy naczelnych organów władzy państwowej, kontroli i ochrony prawa  </t>
  </si>
  <si>
    <t>R A Z E M  rozdz. 75023</t>
  </si>
  <si>
    <t>R A Z E M  rozdz. 75101</t>
  </si>
  <si>
    <t>R A Z E M  rozdz. 75601</t>
  </si>
  <si>
    <t>R A Z E M   rozdz. 75702</t>
  </si>
  <si>
    <t>R A Z E M  DZIAŁ   757</t>
  </si>
  <si>
    <t>Usługi opiekuńcze i specjalistyczne usługi opiekuńcze</t>
  </si>
  <si>
    <t>R A Z E M   rozdz. 63003</t>
  </si>
  <si>
    <t>R A Z E M  rozdz. 70001</t>
  </si>
  <si>
    <t>R A Z E M  DZIAŁ  751</t>
  </si>
  <si>
    <t>R A Z E M  DZIAŁ  926</t>
  </si>
  <si>
    <t>O G Ó Ł E M    DZIAŁY</t>
  </si>
  <si>
    <t>R A Z E M  rozdz. '01095</t>
  </si>
  <si>
    <t>R A Z E M  rozdz. 90004</t>
  </si>
  <si>
    <t>R A Z E M  rozdz.  90003</t>
  </si>
  <si>
    <t>R A Z E M  rozdz. 85195</t>
  </si>
  <si>
    <t>2,45% podstawy</t>
  </si>
  <si>
    <t>Zakup leków i materiałów medycznych do apteczki w urzędzie</t>
  </si>
  <si>
    <t>2.45% składki na Fundusz Pracy</t>
  </si>
  <si>
    <t>dojazdy opiekunek do podopiecznych w terenie</t>
  </si>
  <si>
    <t>8,5% wynagrodzeń z roku poprzedniego</t>
  </si>
  <si>
    <t>podróże służbowe</t>
  </si>
  <si>
    <t>odsetki</t>
  </si>
  <si>
    <t>dotacja od Wojewody na zadania zlecone</t>
  </si>
  <si>
    <t>Izby Rolnicze</t>
  </si>
  <si>
    <t>R A Z E M  rozdz. '01030</t>
  </si>
  <si>
    <t>01030</t>
  </si>
  <si>
    <t>druki do ewidencji ludności i USC</t>
  </si>
  <si>
    <t>R A Z E M  rozdz. 75095</t>
  </si>
  <si>
    <t>R A Z E M  rozdz. 90001</t>
  </si>
  <si>
    <t>R A Z E M  rozdz. 90015</t>
  </si>
  <si>
    <t>R A Z E M   DZIAŁ 700</t>
  </si>
  <si>
    <t>R A Z E M   DZIAŁ 630</t>
  </si>
  <si>
    <t>R A Z E M   DZIAŁ 600</t>
  </si>
  <si>
    <t>R A Z E M   rozdz. 60016</t>
  </si>
  <si>
    <t>zakup materiałów</t>
  </si>
  <si>
    <t>zakup usług</t>
  </si>
  <si>
    <t>za oświetlenie uliczne</t>
  </si>
  <si>
    <t>składki na F. Pracy 2,45%</t>
  </si>
  <si>
    <t>składki na PFRON</t>
  </si>
  <si>
    <t>"13"</t>
  </si>
  <si>
    <t>wpłaty na rzecz Izb Rolniczych zgodnie z ustawą o izbach rolniczych Dz. U. Z 1995r. Nr1</t>
  </si>
  <si>
    <t>R A Z E M   DZIAŁ 010</t>
  </si>
  <si>
    <t xml:space="preserve">wynagrodzenia </t>
  </si>
  <si>
    <t>ubezpieczenie społeczne</t>
  </si>
  <si>
    <t>Fundusz Pracy</t>
  </si>
  <si>
    <t>składki na Związek Miasteczek Polskich</t>
  </si>
  <si>
    <t>dodatkowe wynagrodzenie "13"</t>
  </si>
  <si>
    <t>składki na Fundusz Pracy</t>
  </si>
  <si>
    <t>odpis na fundusz socjalny</t>
  </si>
  <si>
    <t>dotacja na stały rejestr wyborców</t>
  </si>
  <si>
    <t>składki na ubezpieczenie</t>
  </si>
  <si>
    <t>zakup materiałów do prowadzenia rejestru</t>
  </si>
  <si>
    <t>pozostałe usługi</t>
  </si>
  <si>
    <t>obchody rocznic i inne wydatki związane z promocją</t>
  </si>
  <si>
    <t>odsetki od lokat i kont bankowych</t>
  </si>
  <si>
    <t>bhp</t>
  </si>
  <si>
    <t>R A Z E M  DZIAŁ 400</t>
  </si>
  <si>
    <t>odsetki od kredytów i pożyczek</t>
  </si>
  <si>
    <t>tzw. "13"</t>
  </si>
  <si>
    <t>2,45% składki na Fundusz Pracy</t>
  </si>
  <si>
    <t>stypendia</t>
  </si>
  <si>
    <t xml:space="preserve">wynagrodzenie  </t>
  </si>
  <si>
    <t>składki zus</t>
  </si>
  <si>
    <t>składki  Fundusz Pracy</t>
  </si>
  <si>
    <t>dotacja od Wojewody</t>
  </si>
  <si>
    <t>2,45% składki na fundusz pracy</t>
  </si>
  <si>
    <t>płace</t>
  </si>
  <si>
    <t xml:space="preserve">"13" </t>
  </si>
  <si>
    <t>apteczka</t>
  </si>
  <si>
    <t>wynagrodzenia</t>
  </si>
  <si>
    <t>bhp, pomoc zdrowotna</t>
  </si>
  <si>
    <t>wynagrodzenia pracowników</t>
  </si>
  <si>
    <t>lekarstwa do apteczek</t>
  </si>
  <si>
    <t>leki do apteczki</t>
  </si>
  <si>
    <t>dowóz dzieci i młodzieży</t>
  </si>
  <si>
    <t>R A Z E M  rozdz.75412</t>
  </si>
  <si>
    <t>kąpielisko</t>
  </si>
  <si>
    <t>energia</t>
  </si>
  <si>
    <t>6050 Wydatki inwestycyjne jednostek budżetowych</t>
  </si>
  <si>
    <t>4300 Zakup pozostałych usług</t>
  </si>
  <si>
    <t>4270 Zakup usług remontowych</t>
  </si>
  <si>
    <t>4210 Zakup materiałów i wyposażenia</t>
  </si>
  <si>
    <t>2850 Wpłaty gmin na rzecz izb rolniczych</t>
  </si>
  <si>
    <t>Dz.'010 Rolnictwo i łowiectwo</t>
  </si>
  <si>
    <t>4210 zakup materiałów i wyposażenia</t>
  </si>
  <si>
    <t xml:space="preserve">6050 Wydatki  inwestycyjne jednostek budżetowych </t>
  </si>
  <si>
    <t>4110 Składki na ubezpieczenia społeczne</t>
  </si>
  <si>
    <t>4120 Składki na Fundusz Pracy</t>
  </si>
  <si>
    <t>4230 Zakup leków i materiałów medycznych</t>
  </si>
  <si>
    <t>4260 Zakup energii</t>
  </si>
  <si>
    <t xml:space="preserve">4300 Zakup usług pozostałych </t>
  </si>
  <si>
    <t>3030 Różne wydatki na rzecz osób fizycznych</t>
  </si>
  <si>
    <t>4300 Zakup usług pozostałych</t>
  </si>
  <si>
    <t>4010 Wynagrodzenia osobowe pracowników</t>
  </si>
  <si>
    <t>4410 Podróże służbowe krajowe</t>
  </si>
  <si>
    <t>4430 Różne opłaty i składki</t>
  </si>
  <si>
    <t>3020 Nagrody i wydatki osobowe nie zaliczone do wynagrodzeń</t>
  </si>
  <si>
    <t>4040 Dodatkowe wynagrodzenia roczne</t>
  </si>
  <si>
    <t>4140 Wpłaty na Państwowy Fundusz Rehabilitacji Osób Niepełnosprawnych</t>
  </si>
  <si>
    <t>4440 Odpisy na zakładowy fundusz świadczeń socjalnych</t>
  </si>
  <si>
    <t>4040 Dodatkowe wynagrodzenie roczne</t>
  </si>
  <si>
    <t>4410 podróże służbowe krajowe</t>
  </si>
  <si>
    <t xml:space="preserve">4810 Rezerwy   </t>
  </si>
  <si>
    <t>4240 Zakup pomocy naukowych, dydaktycznych i książek</t>
  </si>
  <si>
    <t>4440 Odpis na zakładowy fundusz świadczeń socjalnych</t>
  </si>
  <si>
    <t>3020 Nagrody i wydatki nie zaliczone do wynagrodzeń</t>
  </si>
  <si>
    <t>3110 Świadczenia społeczne</t>
  </si>
  <si>
    <t>3240 Stypendia oraz inne pomoce dla uczniów</t>
  </si>
  <si>
    <t>6060 Wydatki na zakupy inwestycyjne jednostek budżetowych</t>
  </si>
  <si>
    <t>wynagrodzenia zespołu</t>
  </si>
  <si>
    <t xml:space="preserve">czesne </t>
  </si>
  <si>
    <t>wpływy z usług</t>
  </si>
  <si>
    <t>dotacja z Powiatu</t>
  </si>
  <si>
    <t>"13" dodatkowe wynagrodzenie</t>
  </si>
  <si>
    <t>8070 Odsetki i dyskonto od krajowych skarbowych papierów wartościowych oraz pożyczek i kredytów</t>
  </si>
  <si>
    <t>Wpływy z innych opłat stanowiących dochody jednostek samorządu terytorialnego na podstawie  ustaw</t>
  </si>
  <si>
    <t>2650 Dotacja przedmiotowa z budżetu dla zakładu budżetowego</t>
  </si>
  <si>
    <t>dodatkowe wynagrodzenie ( 8,5%)</t>
  </si>
  <si>
    <t>3020  Nagrody i wydatki osobowe nie zaliczone do wynagrodzeń</t>
  </si>
  <si>
    <t xml:space="preserve"> Drogi publiczne gminne</t>
  </si>
  <si>
    <t>rozdz.60016 Drogi publiczne gminne</t>
  </si>
  <si>
    <t>dotacja na ulgi ustawowe z Państwowego Funduszu Rehabilitacji Osób Niepełnosprawnych</t>
  </si>
  <si>
    <t>odpłatność z usług opiekuńczych</t>
  </si>
  <si>
    <t xml:space="preserve">remonty na  stadionie </t>
  </si>
  <si>
    <t>opłaty za ; wysyłanie zasiłków, pocztowe,  konserwacja ksero, rozmowy telef., Partner programy, prowizje bankowe, szkolenia itp...</t>
  </si>
  <si>
    <t>zakup pomocy - mapy, plansze, tablice, książki</t>
  </si>
  <si>
    <t>tablice, mapy, książki</t>
  </si>
  <si>
    <t>KULTURA I OCHRONA DZIEDZICTWA NARODOWEGO  omówienie zadań merytorycznych w załącznikach</t>
  </si>
  <si>
    <t>odpis na fundusz świadczeń socjalnych</t>
  </si>
  <si>
    <t>ubezpieczenie majątku</t>
  </si>
  <si>
    <t>01010</t>
  </si>
  <si>
    <t>Infrastruktura wodociągowa i sanitacyjna wsi</t>
  </si>
  <si>
    <t>R A Z E M  rozdz. '01010</t>
  </si>
  <si>
    <t>0690 Wpływy z różnych opłat</t>
  </si>
  <si>
    <t>0830 Wpływy z usług</t>
  </si>
  <si>
    <t>0470 Wpływy z opłat za zarząd, użytkowanie  i użytkowanie wieczyste nieruchomości</t>
  </si>
  <si>
    <t>0750 Dochody z najmu i dzierżawy składników majątkowych Skarbu Państwa lub jednostek samorządu terytorialnego oraz innych umów o podobnych charakterze</t>
  </si>
  <si>
    <t>0760 Wpływy z tytułu  przekształcenia prawa użytkowania wieczystego przysługującego osobom fizycznym w prawo własności</t>
  </si>
  <si>
    <t>Cmentarz</t>
  </si>
  <si>
    <t>RAZEM  rozdział 71035</t>
  </si>
  <si>
    <t>2010 Dotacje celowe otrzymane z budżetu państwa na realizację zadań bieżących z zakresu administracji rządowej oraz innych zadań zleconych gminie ustawami</t>
  </si>
  <si>
    <t>4100 Wynagrodzenia agencyjno-prowizyjne</t>
  </si>
  <si>
    <t>RAZEM  rozdz.75647</t>
  </si>
  <si>
    <t>R A Z E M  rozdz. 75807</t>
  </si>
  <si>
    <t>R A Z E M   rozdz. 75831</t>
  </si>
  <si>
    <t xml:space="preserve">Przedszkola </t>
  </si>
  <si>
    <t>POMOC SPOŁECZNA</t>
  </si>
  <si>
    <t>Świadczenia rodzinne oraz składki na ubezpieczenia emerytalne i rentowe z ubezpieczenia społecznego</t>
  </si>
  <si>
    <t>4130 Składki na ubezpieczenia zdrowotne</t>
  </si>
  <si>
    <t>R A Z E M  rozdz. 85212</t>
  </si>
  <si>
    <t>R A Z E M  rozdz. 85214</t>
  </si>
  <si>
    <t>R A Z E M  rozdz. 85215</t>
  </si>
  <si>
    <t>Zasiłki i pomoc w naturze oraz składki na ubezpieczenia społeczne</t>
  </si>
  <si>
    <t>R A Z E M  rozdz.85228</t>
  </si>
  <si>
    <t>R A Z E M  DZIAŁ 852</t>
  </si>
  <si>
    <t>0920 Pozostałe odsetki</t>
  </si>
  <si>
    <t>2320 Dotacje celowe otrzymane z powiatu na zadania bieżące realizowane na podstawie porozumień (umów) między jednostkami samorządu terytorialnego</t>
  </si>
  <si>
    <t>0970 Wpływy z różnych dochodów</t>
  </si>
  <si>
    <t>0910 Odsetki od nieterminowych wpłat z tytułu podatków i opłat</t>
  </si>
  <si>
    <t>0350 Podatek od działalności gospodarczej osób fizycznych, opłacanych w formie karty podatkowej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</si>
  <si>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</si>
  <si>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</si>
  <si>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</si>
  <si>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</si>
  <si>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</si>
  <si>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2440 Dotacje otrzymane z funduszy celowych na realizację zadań bieżących jednostek sektora finansów publicznych</t>
  </si>
  <si>
    <t>0410 Wpływy z opłaty skarbowej</t>
  </si>
  <si>
    <t>0480 Wpływy z opłat za zezwolenia na sprzedaż alkoholu</t>
  </si>
  <si>
    <t xml:space="preserve">0490 Wpływy z innych lokalnych opłat pobieranych przez jednostki samorządu terytorialnego na podstawie odrębnych ustaw </t>
  </si>
  <si>
    <t>0010 Podatek dochodowy od osób fizycznych</t>
  </si>
  <si>
    <t>0020 Podatek dochodowy od osób prawnych</t>
  </si>
  <si>
    <t>2920 Subwencje ogólne z budżetu państwa</t>
  </si>
  <si>
    <t>Pobór podatków, opłat i niepodatkowych należności budżetowych</t>
  </si>
  <si>
    <t>6220 Dotacje celowe z budżetu na finansowanie lub dofinansowanie kosztów realizacji inwestycji i zakupów inwestycyjnych innych jednostek sektora finansów publicznych</t>
  </si>
  <si>
    <t>Składki na ubezpieczenia zdrowotne opłacane za osoby pobierające niektóre świadczenia z pomocy społecznej oraz niektóre świadczenia rodzinne</t>
  </si>
  <si>
    <t>ubezpieczenie sprzętu</t>
  </si>
  <si>
    <t>0370 Podatek od posiadania psów</t>
  </si>
  <si>
    <t>0430 Wpływy z opłaty targowej</t>
  </si>
  <si>
    <t>0460 Wpływy z opłaty eksploatacyjnej</t>
  </si>
  <si>
    <t>opłata targowa</t>
  </si>
  <si>
    <t>eksploatacyjna</t>
  </si>
  <si>
    <t>od posiadania psów</t>
  </si>
  <si>
    <t xml:space="preserve">materiały; druki, formularze papier do drukowania, </t>
  </si>
  <si>
    <t>Część wyrównawcza subwencji ogólnej dla gmin</t>
  </si>
  <si>
    <t xml:space="preserve">subwencja  </t>
  </si>
  <si>
    <t>Część równoważąca subwencji ogólnej dla gmin</t>
  </si>
  <si>
    <t>subwencja równoważące</t>
  </si>
  <si>
    <t>zakup materiałów i wyposażenia</t>
  </si>
  <si>
    <t>co, gaz, energia, woda</t>
  </si>
  <si>
    <t xml:space="preserve">usługi remontowe </t>
  </si>
  <si>
    <t>wydatki związane z pracą metodyków</t>
  </si>
  <si>
    <t xml:space="preserve">zakupy inwestycyjne </t>
  </si>
  <si>
    <t xml:space="preserve">Świadczenia rodzinne </t>
  </si>
  <si>
    <t>Składki na Fundusz Pracy</t>
  </si>
  <si>
    <t xml:space="preserve"> Zakup materiałów i wyposażenia</t>
  </si>
  <si>
    <t xml:space="preserve"> Zakup usług pozostałych</t>
  </si>
  <si>
    <t>Zakup materiałów i wyposażenia</t>
  </si>
  <si>
    <t>pomoce dydaktyczne</t>
  </si>
  <si>
    <t>za usługi - sprzątanie ulic, dróg likwidacja dzikich wysypisk, łapanie psów</t>
  </si>
  <si>
    <t>remonty oświetlenia ulicznego</t>
  </si>
  <si>
    <t>R A Z E M  rozdz. 85219</t>
  </si>
  <si>
    <t>R A Z E M  rozdz. 85295</t>
  </si>
  <si>
    <t>zimowe utrzymanie dróg i ulic - odśnieżanie / posypywanie piaskiem/ likwidacja gołoledzi</t>
  </si>
  <si>
    <t xml:space="preserve">R A Z E M  rozdz. 75023 </t>
  </si>
  <si>
    <t xml:space="preserve">dotacja od Wojewody </t>
  </si>
  <si>
    <t>2360 Dochody jednostek samorządu terytorialnego związane z realizacją zadań z zakresu administracji rządowej oraz innych zadań zleconych ustawami</t>
  </si>
  <si>
    <t>Rozliczenia z tytułu poręczeń i gwarancji udzielonych przez Skarb Państwa lub jednostkę samorządu terytorialnego</t>
  </si>
  <si>
    <t>R A Z E M   rozdz. 75704</t>
  </si>
  <si>
    <t>8020 Wypłaty z tytułu gwarancji i poręczeń</t>
  </si>
  <si>
    <t>Wpływy z podatku rolnego, podatku leśnego, podatku od czynności, cywilnoprawnych, podatków i opłat lokalnych od osób prawnych i innych jednostek organizacyjnych</t>
  </si>
  <si>
    <t>Wpływy z podatku rolnego, podatku leśnego, podatku od spadków i darowizn, podatku od czynności cywilnoprawnych, podatków i opłat lokalnych od osób fizycznych</t>
  </si>
  <si>
    <t>RAZEM  rozdz. 75616</t>
  </si>
  <si>
    <t>4170 Wynagrodzenia bezosobowe</t>
  </si>
  <si>
    <t>4520 Opłaty na rzecz budżetów jednostek samorządu terytorialnego</t>
  </si>
  <si>
    <t>podatek rolny ustalany zgodnie z ustawą z dnia 15 listopada 1994r(tekst jednolity z 1993r Dz.U.Nr 9  poz.431 z późniejszymi zmianami i podstawa opodatkowania podatkiem rolnym stanowi liczba hektarów przeliczeniowych wynikających z ewidencji gruntów oraz zaliczenia do okręgu</t>
  </si>
  <si>
    <t>2030 Dotacje celowe otrzymane z budżetu państwa na realizację własnych zadań bieżących gmin</t>
  </si>
  <si>
    <t>Dokształcanie i doskonalenie nauczycieli</t>
  </si>
  <si>
    <t>R A Z E M  rozdz.80144</t>
  </si>
  <si>
    <t>2480 Dotacja podmiotowa z budżetu dla samorządowej instytucji kultury</t>
  </si>
  <si>
    <t>Domy pomocy społecznej</t>
  </si>
  <si>
    <t>4330 Zakup usług przez jednostki samorządu terytorialnego od innych jednostek samorządu terytorialnego</t>
  </si>
  <si>
    <t>opłaty za pobyt w Domu Pomocy Społecznej zgodnie z art..61ust.2 pkt.3 i ust. 3</t>
  </si>
  <si>
    <t>R A Z E M  rozdz. 85202</t>
  </si>
  <si>
    <t>4170 Wynagrodzenie bezosobowe</t>
  </si>
  <si>
    <t>dotacja do Biblioteki</t>
  </si>
  <si>
    <t>dotacja do MGOKu</t>
  </si>
  <si>
    <t>remonty</t>
  </si>
  <si>
    <t>wynagrodzenie 2 etatów ( 3 osoby zatrudnione)</t>
  </si>
  <si>
    <t>opłata za usługi internetowe</t>
  </si>
  <si>
    <t>dodatkowe wynagrodzenie roczne</t>
  </si>
  <si>
    <t xml:space="preserve">zakup sprzętu komputerowego </t>
  </si>
  <si>
    <t>R A Z E M  rozdz. 85213</t>
  </si>
  <si>
    <t xml:space="preserve">podatek od czynności cywilnoprawnych </t>
  </si>
  <si>
    <t>opłaty za zezwolenia na sprzedaż alkoholu</t>
  </si>
  <si>
    <t>rezerwa ogólna</t>
  </si>
  <si>
    <t>R A Z E M  rozdz. 92195</t>
  </si>
  <si>
    <t xml:space="preserve">STADION </t>
  </si>
  <si>
    <t>R A Z E M  rozdz. 80103</t>
  </si>
  <si>
    <t xml:space="preserve">4170 Wynagrodzenia bezosobowe </t>
  </si>
  <si>
    <t>R A Z E M  rozdz. 90095</t>
  </si>
  <si>
    <t>0870 Wpływy ze sprzedaży składników majątkowych</t>
  </si>
  <si>
    <t>internet</t>
  </si>
  <si>
    <t>wpływy</t>
  </si>
  <si>
    <t>wynagrodzenia bezosobowe</t>
  </si>
  <si>
    <t xml:space="preserve">dochody - 5% </t>
  </si>
  <si>
    <t>delegacje</t>
  </si>
  <si>
    <t>opłata skarbowa</t>
  </si>
  <si>
    <t xml:space="preserve"> targowica i prowizja sołtysów,</t>
  </si>
  <si>
    <t>usługi pocztowe i inne</t>
  </si>
  <si>
    <t>dostarczanie decyzji i nakazów</t>
  </si>
  <si>
    <t>ubezpieczenia i składki</t>
  </si>
  <si>
    <t xml:space="preserve">Dodatki mieszkaniowe  </t>
  </si>
  <si>
    <t>wynagrodzenie osobowe</t>
  </si>
  <si>
    <t>dotacja na zadania własne - dożywianie</t>
  </si>
  <si>
    <t>BIBLIOTEKI instytucja kultury od 1.04</t>
  </si>
  <si>
    <t>Domy i ośrodki kultury, świetlice i kluby - instytucja kultury od 1.04</t>
  </si>
  <si>
    <t>dostęp do Internetu</t>
  </si>
  <si>
    <t xml:space="preserve">podatek leśny ustalany jest zgodnie z ustawą DZ. 101, poz. 444 z późniejszymi zmianami, podatkiem leśnym podlegają lasy z wyjątkiem :nie związanych z gospodarką leśną, </t>
  </si>
  <si>
    <t>dotacja ; na fundusz remontowy wspólnot proporcjonalnie do własności</t>
  </si>
  <si>
    <t>wynagrodzenia z odprawami z pracami interwencyjnymi</t>
  </si>
  <si>
    <t>wynagrodzenie za pracę 2 osoby po1/2 etatu</t>
  </si>
  <si>
    <t>podróże służbowe Stawiszyn</t>
  </si>
  <si>
    <t>opłata wieczystego użytkowania Sucha</t>
  </si>
  <si>
    <t>z dotacji od Wojewody</t>
  </si>
  <si>
    <t>umowy zlecenia, o dzieło</t>
  </si>
  <si>
    <t xml:space="preserve">UTRZYMANIE stadionu i Sucha </t>
  </si>
  <si>
    <t>STADION i Sucha</t>
  </si>
  <si>
    <t>dozór pieca gazowego, za oprawę dzienników z tytułu umów zlecenie</t>
  </si>
  <si>
    <t>usługi związane z promocją: turnieje sportowe , opracowanie folderu,   aktualizacja strony internetowej, biuletyn informacji publicznej, udział w imprezach (Majowe Dni B. Pożegnanie Lata, targi, turystyczne oferty inwestycyjne)</t>
  </si>
  <si>
    <t>zakup nieruchomości zgodnie z planem inwestycyjnym</t>
  </si>
  <si>
    <t xml:space="preserve">R A Z E M  rozdz. 75601 -zaległ. 54795, nadpłaty 16zł </t>
  </si>
  <si>
    <t xml:space="preserve">do podstawy przyjęto  37,5% </t>
  </si>
  <si>
    <t xml:space="preserve">odpis na fundusz świadczeń socjalnych </t>
  </si>
  <si>
    <t>zakupy do świetlic, placówek prowadzących programy profilaktyczne niezbędnego sprzętu i materiałów; m.in.. materiały biurowe,fachowa literatura, dofinansowanie Klubu AA, odtwarzacze, plansze, plakaty, kasety, sprzęt sportowy</t>
  </si>
  <si>
    <t>WYDATKI</t>
  </si>
  <si>
    <t xml:space="preserve">RAZEM  rozdz. 75615 </t>
  </si>
  <si>
    <t>Zwalczanie narkomanii</t>
  </si>
  <si>
    <t>R A Z E M rozdz. 85153</t>
  </si>
  <si>
    <t>Dostarczanie ciepła</t>
  </si>
  <si>
    <t>R A Z E M  rozdz. 40001</t>
  </si>
  <si>
    <t xml:space="preserve">RAZEM  rozdz.75621 </t>
  </si>
  <si>
    <t xml:space="preserve">od osób prawnych  </t>
  </si>
  <si>
    <t>zgodnie z pismem Ministra Finansów Nr ST3-4820-25/2006</t>
  </si>
  <si>
    <t xml:space="preserve">RAZEM  rozdz. 75618 </t>
  </si>
  <si>
    <t xml:space="preserve">odsetki naliczone </t>
  </si>
  <si>
    <t xml:space="preserve">odsetki </t>
  </si>
  <si>
    <t xml:space="preserve">podatek od środków transportowych  </t>
  </si>
  <si>
    <t xml:space="preserve">podatek leśny ustalany jest zgodnie z ustawą DZ. 101, poz. 444 ze zm. </t>
  </si>
  <si>
    <t>podatek od nieruchomości -</t>
  </si>
  <si>
    <t xml:space="preserve"> odsetki </t>
  </si>
  <si>
    <t xml:space="preserve">podatek od środków transportowych </t>
  </si>
  <si>
    <t xml:space="preserve">podatek od nieruchomości </t>
  </si>
  <si>
    <t>różne ubezpieczenia rzeczowe i osobowe, Sucha , Stawiszyn ,B-gi</t>
  </si>
  <si>
    <t>Sucha  Stawiszyn</t>
  </si>
  <si>
    <t xml:space="preserve">usługi remontowe Sucha  Stawiszyn </t>
  </si>
  <si>
    <t xml:space="preserve">energia, woda, gaz ;Sucha  Stawiszyn , Jasionna </t>
  </si>
  <si>
    <t xml:space="preserve">zakupy materiałów, paliwa; Sucha  Stawiszyn, B-gi </t>
  </si>
  <si>
    <t xml:space="preserve">bhp, badanie kierowcy, akcje gaśnicze: Sucha, Stawiszyn </t>
  </si>
  <si>
    <t>za dostawę energii elektrycznej, gazu , wody</t>
  </si>
  <si>
    <t>materiały do obsługi Rady, na posiedzenia, prenumerata i inne</t>
  </si>
  <si>
    <t xml:space="preserve">diety  za posiedzenia: Komisji, za sesje -,Przewodniczącego - </t>
  </si>
  <si>
    <t>z tytułu przekształcenia użytkowania wieczystego w prawo własności</t>
  </si>
  <si>
    <t xml:space="preserve">dzierżawy gruntów pod domkami rekreacyjnymi  nad Pilicą, dzierżawa gruntów pod działalność gospodarczą, dzierżawa targowisk miejskich </t>
  </si>
  <si>
    <t>opłata za użytkowanie wieczyste gruntów,</t>
  </si>
  <si>
    <t>2580 Dotacja podmiotowa z budżetu dla jednostek niezaliczanych do sektora finansów publicznych</t>
  </si>
  <si>
    <t xml:space="preserve">4350 Zakup usług dostępu do sieci Internet </t>
  </si>
  <si>
    <t>4350 Zakup usług dostępu do sieci Internet</t>
  </si>
  <si>
    <t>6260 Dotacje otrzymane z funduszy celowych na finansowanie lub dofinansowanie kosztów realizacji inwestycji i zakupów inwestycyjnych jednostek sektora finansów publicznych</t>
  </si>
  <si>
    <t>sprzedaż działek rolnych</t>
  </si>
  <si>
    <t>4390 Zakup usług obejmujących wykonanie ekspertyz, analiz i opinii</t>
  </si>
  <si>
    <t>4740 Zakup materiałów papierniczych do sprzętu drukarskiego i urządzeń kserograficznych</t>
  </si>
  <si>
    <t>4750 Zakup akcesoriów komputerowych, w tym programów i licencji</t>
  </si>
  <si>
    <t>4700 Szkolenia pracowników niebędących członkami korpusu służby cywilnej</t>
  </si>
  <si>
    <t>4360 Opłaty z tytułu zakupu usług telekomunikacyjnych telefonii komórkowej</t>
  </si>
  <si>
    <t>4280 Zakup usług zdrowotnych</t>
  </si>
  <si>
    <t>4370 Opłata z tytułu zakupu usług telekomunikacyjnych telefonii stacjonarnej</t>
  </si>
  <si>
    <t>Utrzymanie zieleni w miastach i gminach</t>
  </si>
  <si>
    <t>Ochrona powietrza atmosferycznego i klimatu</t>
  </si>
  <si>
    <t>R A Z E M  rozdz. 90005</t>
  </si>
  <si>
    <t>Zakłady gospodarki komunalnej</t>
  </si>
  <si>
    <t>R A Z E M  rozdz. 90017</t>
  </si>
  <si>
    <t>udziały dla Zakładu Usług Komunalnych na wybudowanie wagi samochodowej</t>
  </si>
  <si>
    <t>Filharmonie, orkiestry, chóry i kapele</t>
  </si>
  <si>
    <t>R A Z E M  rozdz. 92108</t>
  </si>
  <si>
    <t xml:space="preserve">podatek rolny ustalany zgodnie z ustawą z dnia 15 listopada 1994r(tekst jednolity z 1993r Dz.U.Nr 9  poz.431 z późn. </t>
  </si>
  <si>
    <t>6010 Wydatki na zakup i objęcie akcji, wniesienie wkładów do spółek prawa handlowego oraz na uzupełnienie funduszy statutowych banków państwowych i innych instytucji finansowych</t>
  </si>
  <si>
    <t>dla Orkiestry zakupy</t>
  </si>
  <si>
    <t>szkolenie pracowników</t>
  </si>
  <si>
    <t>zakup akcesoriów komputerowych</t>
  </si>
  <si>
    <t>zakup materiałów do sprzętu drukarskiego</t>
  </si>
  <si>
    <t>badania</t>
  </si>
  <si>
    <t xml:space="preserve"> składki na ubezpieczenia</t>
  </si>
  <si>
    <t>telefony komórkowe</t>
  </si>
  <si>
    <t>za telefony stacjonarne</t>
  </si>
  <si>
    <t>za usługi telefoni komórkowej</t>
  </si>
  <si>
    <t>za usługi telefoni stacjonarnej</t>
  </si>
  <si>
    <t xml:space="preserve"> Składki na ubezpieczenia społeczne; -od świadczeń i płac</t>
  </si>
  <si>
    <t>wynagodzenia za prowadzenie zadania</t>
  </si>
  <si>
    <t>artykuły papiernicze do sprzętu drukarskiego</t>
  </si>
  <si>
    <t>akcesoria komputerowe</t>
  </si>
  <si>
    <t>organizacja wypoczynku dla dzieci i młodzieży świetlice środowiskowe, usługi transportowe i inne</t>
  </si>
  <si>
    <t>świadczenia społeczne</t>
  </si>
  <si>
    <t>materiały</t>
  </si>
  <si>
    <t>materiały papiernicze do sprzętu komputerowego</t>
  </si>
  <si>
    <t>składki</t>
  </si>
  <si>
    <t>usługi remontowe</t>
  </si>
  <si>
    <t>składki na ubezpieczenia społeczne od wynagrodzeń i dodatkowego wynagrodzenia</t>
  </si>
  <si>
    <t>materiały papiernicze do sprzętu drukarskiego</t>
  </si>
  <si>
    <t>szkolenia pracowników</t>
  </si>
  <si>
    <t>telefony stacjonarne</t>
  </si>
  <si>
    <t>składki na ubezpieczenia</t>
  </si>
  <si>
    <t xml:space="preserve">materiały papiernicze do drukowania, </t>
  </si>
  <si>
    <t>usługi zdrowotne</t>
  </si>
  <si>
    <t>odpis na f. świadczeń socjalnych</t>
  </si>
  <si>
    <t>pomoce</t>
  </si>
  <si>
    <t>Oddziały przedszkolne w szkołach podstawowych</t>
  </si>
  <si>
    <t xml:space="preserve">poręczenie OSP Sucha 2500, ZUK - 19215zł </t>
  </si>
  <si>
    <t xml:space="preserve">materiały; druki, formularze papier </t>
  </si>
  <si>
    <t xml:space="preserve">dotacja od Wojewody  </t>
  </si>
  <si>
    <t xml:space="preserve">odpis na fundusz świadczeń socjalnych w wysokości   37,5%, </t>
  </si>
  <si>
    <t>materiały papiernicze do drukarek</t>
  </si>
  <si>
    <t>4370 Opłaty z tytułu zakupu usług telekomunikacyjnych telefonii stacjonarnej</t>
  </si>
  <si>
    <t xml:space="preserve">usług; opłata  pocztowa, obsługa prawna, obsługa bankowa,  i inne </t>
  </si>
  <si>
    <t>planowano malowanie, remonty</t>
  </si>
  <si>
    <t>materiałów biurowych-, druki- , środki czystości, (Urząd i szalet publiczny)-   prenumerata -  wymiar, podatki, księgowość, płace, sprzęt biurowy</t>
  </si>
  <si>
    <t>za usługę transportu padliny</t>
  </si>
  <si>
    <t>remont sieci cieplnej</t>
  </si>
  <si>
    <t>plany- bieżące remonty; cząstkowe dróg i ulic, kruszywo, piach, żwir, szlaka, profilowanie równiarką, znaki drogowe, udrażnianie  kanalizacji deszczowej ( odprowadzenie wody z ulic),</t>
  </si>
  <si>
    <t>zakup materiałów ; paliwo, olej,żwir środki chemiczne do dezynfekcji, farby, do kosy mechanicznej i inne</t>
  </si>
  <si>
    <t xml:space="preserve"> orzecznictwa o kąpielisku, koszenie trawy, umowy i inne</t>
  </si>
  <si>
    <t>wyceny do renty planistycznej, wyceny nieruchomości przeznaczonych do sprzedaży i do opłat adiacenckich, opłata leśna, komunalizacja działek PFZ, koszty przygotowania działek budowlanych przy Kopernika;geodezyjne, notarialne i sądowe,</t>
  </si>
  <si>
    <t>ekspertyzy, analizy i opinie</t>
  </si>
  <si>
    <t>opłaty i składki 0płata leśna</t>
  </si>
  <si>
    <t>projekt wykonawczy do realizacji koncepcji zagospodarowania terenów nadpilicznych oraz realizacja</t>
  </si>
  <si>
    <t>zaplanowano na; zmiana studium i planu zagospodarowania przestrzennego - 12000, wykonanie planów zagospodarowania przestrzennego w wyniku zmiany studium - 30000, publikacja i materiały z gospodarki przestrzennej 1000</t>
  </si>
  <si>
    <t>groby wojenne</t>
  </si>
  <si>
    <t xml:space="preserve">oprawa ksiąg w USC, </t>
  </si>
  <si>
    <t>materiały papiernicze do sprzętu drukarskiego ....</t>
  </si>
  <si>
    <t>akcesoria komputerowe....</t>
  </si>
  <si>
    <t>konserwacja ksero -  obsługa prawna, inne</t>
  </si>
  <si>
    <t>informatyzacja urzędu do podpisu elektornicznego i wymiana instalacji elektrycznej</t>
  </si>
  <si>
    <t>Promocja jednostek samorządu terytorialnego</t>
  </si>
  <si>
    <t>subwencja oświatowa zgodnie z pismem Ministra Finansów ST3-4820-25/2006</t>
  </si>
  <si>
    <t>różne dochody</t>
  </si>
  <si>
    <t>wydatki inwestycyjne - sportowe</t>
  </si>
  <si>
    <t>za usługi telefonii komórkowej</t>
  </si>
  <si>
    <t>za usługi telefonii stacjonarnej</t>
  </si>
  <si>
    <t>fudusz świadczeń socjalnych</t>
  </si>
  <si>
    <t>17,10% składki na ubezpieczenia</t>
  </si>
  <si>
    <t>termodernizacja budynków</t>
  </si>
  <si>
    <t>konserwacja</t>
  </si>
  <si>
    <t>zadania inwestycyjne:cmentarz - 30000, projekt dobudowa oświetlenia - 50000</t>
  </si>
  <si>
    <t>usługi</t>
  </si>
  <si>
    <t>składki na ubezpieczenie 17,10%</t>
  </si>
  <si>
    <t>konkursy na zadania</t>
  </si>
  <si>
    <t>Wpłaty mieszkańców; Leopoldów-Brzeska Wola 25000, Stawiszyna 75000,Brzeziec 80 000zł,</t>
  </si>
  <si>
    <t xml:space="preserve">wypisy i wyrysy z planu zagospodarowania przestrzennego </t>
  </si>
  <si>
    <t>POZOSTAŁE ZADANIA W ZAKRESIE POLITYKI SPOŁECZNEJ</t>
  </si>
  <si>
    <t>Państwowy Fundusz Rehabilitacji Osób Niepełnosprawnych</t>
  </si>
  <si>
    <t>R A Z E M  DZIAŁ 853</t>
  </si>
  <si>
    <t>karta podatkowa</t>
  </si>
  <si>
    <t xml:space="preserve"> opłata adiacencka, </t>
  </si>
  <si>
    <t>6210 Dotacje celowe z budżetu na finansowanie lub dofinansowanie kosztów realizacji inwestycji i zakupów inwestycyjnych zakładów budżetowych</t>
  </si>
  <si>
    <t>modernizacja stacji uzdatniania wody II etap - dotacja dla ZWiK</t>
  </si>
  <si>
    <t>wodociągowanie wsi:Kamień - Brzeska Wola - Leopoldów - 225000, "Stawiszyn" - 515.000, kanalizacja "Brzeźce" - 80 000</t>
  </si>
  <si>
    <t>budowa dróg, ulic; Sądowa chodniki- 50000, J.Pawła II - 140 000, Borki - 20000,chodnik Kościelna (od Kusocińskiego-Ogrodowa) - 50000, kanał deszczowy Szlachecka Sucha - 20.000, kanalizacja deszczowa Polna B-gi -50.000, kanał deszczowy Wąska w Suchej - 30 000</t>
  </si>
  <si>
    <t>Zespoły obsługi ekonomiczno-administracyjnej szkół</t>
  </si>
  <si>
    <t>WC całoroczne z poczekalnią</t>
  </si>
  <si>
    <t>Pozostała działalność                   (szalet 3450 targowisko5500</t>
  </si>
  <si>
    <t>(szalet i targowisko)</t>
  </si>
  <si>
    <t xml:space="preserve">Świadczenia społeczne- zasiłki Gmina- 70000, Wojewoda 169000 w tym zlecone132000 </t>
  </si>
  <si>
    <t>dotacja dla MG ZOZ na likwidację barier 118200 i na dokończenie inwestycji 30.000</t>
  </si>
  <si>
    <t>składki na ubezpieczenie zdrowotne</t>
  </si>
  <si>
    <t>dożywianie  uczniów  od Wojewody 42 000zł, własne 25000</t>
  </si>
  <si>
    <t>dotacja z PFRONU na likwidację barier architektonicznych dla MG ZOZ</t>
  </si>
  <si>
    <t xml:space="preserve">kanalizacja Mroczkowskjego,Targowicka...... </t>
  </si>
  <si>
    <t xml:space="preserve">  BUDŻET  MIASTA I GMINY BIAŁOBRZEGI NA 2007 r.                       </t>
  </si>
  <si>
    <t>Wydatki na 2007 r.</t>
  </si>
  <si>
    <t>DOCHODY</t>
  </si>
  <si>
    <t>DOCHODY PLAN na 2007R</t>
  </si>
  <si>
    <t>WYDATKI PLAN na 2007</t>
  </si>
  <si>
    <t>zlecanie zadań w ramach konkursów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</si>
</sst>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_ ;[Red]\-#,##0\ "/>
    <numFmt numFmtId="167" formatCode="#,##0.00_ ;[Red]\-#,##0.00\ "/>
    <numFmt numFmtId="168" formatCode="0_ ;[Red]\-0\ 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0.0%"/>
    <numFmt numFmtId="172" formatCode="#,##0.0"/>
    <numFmt numFmtId="173" formatCode="#,##0.0_ ;[Red]\-#,##0.0\ "/>
  </numFmts>
  <fonts count="2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b/>
      <u val="single"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16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6" fontId="0" fillId="0" borderId="0" xfId="0" applyNumberFormat="1" applyAlignment="1">
      <alignment vertical="top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 wrapText="1"/>
    </xf>
    <xf numFmtId="166" fontId="0" fillId="0" borderId="0" xfId="0" applyNumberFormat="1" applyAlignment="1">
      <alignment vertical="top" wrapText="1"/>
    </xf>
    <xf numFmtId="166" fontId="0" fillId="2" borderId="0" xfId="0" applyNumberFormat="1" applyFill="1" applyBorder="1" applyAlignment="1">
      <alignment horizontal="center" wrapText="1"/>
    </xf>
    <xf numFmtId="166" fontId="0" fillId="0" borderId="0" xfId="0" applyNumberFormat="1" applyAlignment="1">
      <alignment wrapText="1"/>
    </xf>
    <xf numFmtId="166" fontId="1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/>
    </xf>
    <xf numFmtId="166" fontId="0" fillId="2" borderId="1" xfId="0" applyNumberFormat="1" applyFill="1" applyBorder="1" applyAlignment="1">
      <alignment wrapText="1"/>
    </xf>
    <xf numFmtId="166" fontId="2" fillId="0" borderId="0" xfId="0" applyNumberFormat="1" applyFont="1" applyBorder="1" applyAlignment="1">
      <alignment vertical="top" wrapText="1"/>
    </xf>
    <xf numFmtId="166" fontId="0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166" fontId="1" fillId="0" borderId="0" xfId="0" applyNumberFormat="1" applyFont="1" applyAlignment="1">
      <alignment horizontal="center" vertical="top" wrapText="1"/>
    </xf>
    <xf numFmtId="166" fontId="0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right" vertical="top" wrapText="1"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vertical="top"/>
    </xf>
    <xf numFmtId="168" fontId="0" fillId="0" borderId="0" xfId="0" applyNumberFormat="1" applyFont="1" applyAlignment="1">
      <alignment vertical="top"/>
    </xf>
    <xf numFmtId="168" fontId="1" fillId="0" borderId="0" xfId="0" applyNumberFormat="1" applyFont="1" applyAlignment="1" quotePrefix="1">
      <alignment vertical="top"/>
    </xf>
    <xf numFmtId="166" fontId="0" fillId="0" borderId="0" xfId="0" applyNumberFormat="1" applyAlignment="1">
      <alignment horizontal="left" vertical="top" wrapText="1"/>
    </xf>
    <xf numFmtId="166" fontId="0" fillId="0" borderId="0" xfId="0" applyNumberFormat="1" applyAlignment="1" quotePrefix="1">
      <alignment vertical="top" wrapText="1"/>
    </xf>
    <xf numFmtId="166" fontId="0" fillId="0" borderId="0" xfId="0" applyNumberFormat="1" applyFont="1" applyAlignment="1" quotePrefix="1">
      <alignment vertical="top" wrapText="1"/>
    </xf>
    <xf numFmtId="166" fontId="1" fillId="0" borderId="0" xfId="0" applyNumberFormat="1" applyFont="1" applyAlignment="1">
      <alignment wrapText="1"/>
    </xf>
    <xf numFmtId="168" fontId="2" fillId="0" borderId="0" xfId="0" applyNumberFormat="1" applyFont="1" applyAlignment="1">
      <alignment vertical="top"/>
    </xf>
    <xf numFmtId="168" fontId="3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 wrapText="1"/>
    </xf>
    <xf numFmtId="168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left" vertical="top" wrapText="1"/>
    </xf>
    <xf numFmtId="166" fontId="1" fillId="0" borderId="0" xfId="0" applyNumberFormat="1" applyFont="1" applyAlignment="1">
      <alignment horizontal="right" vertical="top" wrapText="1"/>
    </xf>
    <xf numFmtId="166" fontId="1" fillId="0" borderId="0" xfId="0" applyNumberFormat="1" applyFont="1" applyAlignment="1">
      <alignment horizontal="left" vertical="top" wrapText="1"/>
    </xf>
    <xf numFmtId="168" fontId="2" fillId="0" borderId="0" xfId="0" applyNumberFormat="1" applyFont="1" applyAlignment="1">
      <alignment/>
    </xf>
    <xf numFmtId="166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/>
    </xf>
    <xf numFmtId="166" fontId="7" fillId="0" borderId="0" xfId="0" applyNumberFormat="1" applyFont="1" applyAlignment="1">
      <alignment vertical="top"/>
    </xf>
    <xf numFmtId="166" fontId="3" fillId="0" borderId="0" xfId="0" applyNumberFormat="1" applyFont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66" fontId="5" fillId="0" borderId="0" xfId="0" applyNumberFormat="1" applyFont="1" applyAlignment="1">
      <alignment horizontal="center" vertical="top" wrapText="1"/>
    </xf>
    <xf numFmtId="168" fontId="5" fillId="0" borderId="0" xfId="0" applyNumberFormat="1" applyFont="1" applyAlignment="1">
      <alignment vertical="top"/>
    </xf>
    <xf numFmtId="168" fontId="8" fillId="0" borderId="0" xfId="0" applyNumberFormat="1" applyFont="1" applyAlignment="1">
      <alignment vertical="top"/>
    </xf>
    <xf numFmtId="166" fontId="8" fillId="0" borderId="0" xfId="0" applyNumberFormat="1" applyFont="1" applyAlignment="1">
      <alignment vertical="top" wrapText="1"/>
    </xf>
    <xf numFmtId="166" fontId="8" fillId="0" borderId="0" xfId="0" applyNumberFormat="1" applyFont="1" applyAlignment="1">
      <alignment vertical="top"/>
    </xf>
    <xf numFmtId="168" fontId="5" fillId="0" borderId="0" xfId="0" applyNumberFormat="1" applyFont="1" applyAlignment="1" quotePrefix="1">
      <alignment vertical="top"/>
    </xf>
    <xf numFmtId="166" fontId="3" fillId="0" borderId="0" xfId="0" applyNumberFormat="1" applyFont="1" applyAlignment="1">
      <alignment horizontal="center" vertical="top" wrapText="1"/>
    </xf>
    <xf numFmtId="166" fontId="9" fillId="0" borderId="0" xfId="0" applyNumberFormat="1" applyFont="1" applyAlignment="1">
      <alignment vertical="top" wrapText="1"/>
    </xf>
    <xf numFmtId="166" fontId="8" fillId="0" borderId="0" xfId="0" applyNumberFormat="1" applyFont="1" applyAlignment="1">
      <alignment horizontal="center" vertical="top" wrapText="1"/>
    </xf>
    <xf numFmtId="166" fontId="9" fillId="0" borderId="0" xfId="0" applyNumberFormat="1" applyFont="1" applyAlignment="1" quotePrefix="1">
      <alignment vertical="top" wrapText="1"/>
    </xf>
    <xf numFmtId="166" fontId="0" fillId="0" borderId="0" xfId="15" applyFont="1">
      <alignment vertical="top" wrapText="1"/>
      <protection/>
    </xf>
    <xf numFmtId="166" fontId="3" fillId="0" borderId="0" xfId="0" applyNumberFormat="1" applyFont="1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166" fontId="0" fillId="0" borderId="0" xfId="0" applyNumberFormat="1" applyFont="1" applyFill="1" applyAlignment="1" quotePrefix="1">
      <alignment vertical="top" wrapText="1"/>
    </xf>
    <xf numFmtId="168" fontId="1" fillId="0" borderId="0" xfId="0" applyNumberFormat="1" applyFont="1" applyFill="1" applyAlignment="1">
      <alignment vertical="top"/>
    </xf>
    <xf numFmtId="166" fontId="0" fillId="0" borderId="0" xfId="0" applyNumberFormat="1" applyFill="1" applyAlignment="1">
      <alignment vertical="top" wrapText="1"/>
    </xf>
    <xf numFmtId="166" fontId="9" fillId="0" borderId="0" xfId="0" applyNumberFormat="1" applyFont="1" applyFill="1" applyAlignment="1">
      <alignment vertical="top" wrapText="1"/>
    </xf>
    <xf numFmtId="168" fontId="1" fillId="0" borderId="0" xfId="0" applyNumberFormat="1" applyFont="1" applyAlignment="1">
      <alignment wrapText="1"/>
    </xf>
    <xf numFmtId="166" fontId="13" fillId="0" borderId="0" xfId="0" applyNumberFormat="1" applyFont="1" applyAlignment="1">
      <alignment vertical="top" wrapText="1"/>
    </xf>
    <xf numFmtId="168" fontId="14" fillId="0" borderId="0" xfId="0" applyNumberFormat="1" applyFont="1" applyAlignment="1">
      <alignment vertical="top"/>
    </xf>
    <xf numFmtId="166" fontId="14" fillId="0" borderId="0" xfId="0" applyNumberFormat="1" applyFont="1" applyAlignment="1">
      <alignment vertical="top" wrapText="1"/>
    </xf>
    <xf numFmtId="166" fontId="14" fillId="0" borderId="0" xfId="0" applyNumberFormat="1" applyFont="1" applyAlignment="1">
      <alignment vertical="top"/>
    </xf>
    <xf numFmtId="166" fontId="9" fillId="0" borderId="0" xfId="0" applyNumberFormat="1" applyFont="1" applyAlignment="1">
      <alignment horizontal="left" vertical="top" wrapText="1"/>
    </xf>
    <xf numFmtId="168" fontId="2" fillId="0" borderId="0" xfId="0" applyNumberFormat="1" applyFont="1" applyAlignment="1" quotePrefix="1">
      <alignment vertical="top"/>
    </xf>
    <xf numFmtId="166" fontId="12" fillId="0" borderId="0" xfId="0" applyNumberFormat="1" applyFont="1" applyAlignment="1">
      <alignment/>
    </xf>
    <xf numFmtId="166" fontId="15" fillId="0" borderId="0" xfId="0" applyNumberFormat="1" applyFont="1" applyAlignment="1">
      <alignment vertical="top" wrapText="1"/>
    </xf>
    <xf numFmtId="166" fontId="16" fillId="0" borderId="0" xfId="0" applyNumberFormat="1" applyFont="1" applyAlignment="1">
      <alignment/>
    </xf>
    <xf numFmtId="166" fontId="17" fillId="0" borderId="0" xfId="0" applyNumberFormat="1" applyFont="1" applyAlignment="1">
      <alignment wrapText="1"/>
    </xf>
    <xf numFmtId="166" fontId="0" fillId="2" borderId="2" xfId="0" applyNumberFormat="1" applyFill="1" applyBorder="1" applyAlignment="1">
      <alignment horizontal="center" wrapText="1"/>
    </xf>
    <xf numFmtId="166" fontId="0" fillId="2" borderId="3" xfId="0" applyNumberFormat="1" applyFill="1" applyBorder="1" applyAlignment="1">
      <alignment horizontal="center" wrapText="1"/>
    </xf>
    <xf numFmtId="168" fontId="1" fillId="0" borderId="3" xfId="0" applyNumberFormat="1" applyFont="1" applyBorder="1" applyAlignment="1">
      <alignment/>
    </xf>
    <xf numFmtId="168" fontId="12" fillId="0" borderId="4" xfId="0" applyNumberFormat="1" applyFont="1" applyBorder="1" applyAlignment="1">
      <alignment horizontal="center"/>
    </xf>
    <xf numFmtId="168" fontId="12" fillId="0" borderId="5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6" fontId="5" fillId="0" borderId="0" xfId="0" applyNumberFormat="1" applyFont="1" applyFill="1" applyAlignment="1">
      <alignment vertical="top"/>
    </xf>
    <xf numFmtId="166" fontId="12" fillId="0" borderId="5" xfId="0" applyNumberFormat="1" applyFont="1" applyFill="1" applyBorder="1" applyAlignment="1">
      <alignment horizontal="center"/>
    </xf>
    <xf numFmtId="3" fontId="12" fillId="0" borderId="6" xfId="16" applyNumberFormat="1" applyFont="1" applyFill="1" applyBorder="1" applyAlignment="1">
      <alignment horizontal="center" wrapText="1"/>
    </xf>
    <xf numFmtId="166" fontId="12" fillId="0" borderId="5" xfId="0" applyNumberFormat="1" applyFont="1" applyFill="1" applyBorder="1" applyAlignment="1">
      <alignment horizontal="center" wrapText="1"/>
    </xf>
    <xf numFmtId="166" fontId="12" fillId="0" borderId="6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166" fontId="0" fillId="0" borderId="0" xfId="0" applyNumberFormat="1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166" fontId="0" fillId="0" borderId="0" xfId="0" applyNumberFormat="1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166" fontId="18" fillId="0" borderId="0" xfId="0" applyNumberFormat="1" applyFont="1" applyFill="1" applyAlignment="1">
      <alignment vertical="top" wrapText="1"/>
    </xf>
    <xf numFmtId="166" fontId="18" fillId="0" borderId="0" xfId="0" applyNumberFormat="1" applyFont="1" applyAlignment="1">
      <alignment vertical="top" wrapText="1"/>
    </xf>
    <xf numFmtId="166" fontId="20" fillId="0" borderId="0" xfId="0" applyNumberFormat="1" applyFont="1" applyAlignment="1">
      <alignment vertical="top" wrapText="1"/>
    </xf>
    <xf numFmtId="166" fontId="0" fillId="0" borderId="7" xfId="0" applyNumberFormat="1" applyFont="1" applyFill="1" applyBorder="1" applyAlignment="1">
      <alignment horizontal="center" wrapText="1"/>
    </xf>
    <xf numFmtId="166" fontId="12" fillId="0" borderId="8" xfId="0" applyNumberFormat="1" applyFont="1" applyFill="1" applyBorder="1" applyAlignment="1">
      <alignment horizontal="center" wrapText="1"/>
    </xf>
    <xf numFmtId="166" fontId="2" fillId="0" borderId="9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vertical="top"/>
    </xf>
    <xf numFmtId="166" fontId="6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166" fontId="14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vertical="top"/>
    </xf>
    <xf numFmtId="166" fontId="6" fillId="0" borderId="0" xfId="0" applyNumberFormat="1" applyFont="1" applyFill="1" applyAlignment="1">
      <alignment horizontal="center" vertical="top"/>
    </xf>
    <xf numFmtId="166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6" fontId="20" fillId="0" borderId="0" xfId="0" applyNumberFormat="1" applyFont="1" applyAlignment="1">
      <alignment horizontal="left" vertical="top" wrapText="1"/>
    </xf>
    <xf numFmtId="168" fontId="7" fillId="0" borderId="0" xfId="0" applyNumberFormat="1" applyFont="1" applyAlignment="1">
      <alignment vertical="top"/>
    </xf>
    <xf numFmtId="166" fontId="3" fillId="0" borderId="0" xfId="0" applyNumberFormat="1" applyFont="1" applyAlignment="1">
      <alignment horizontal="right" vertical="top" wrapText="1"/>
    </xf>
    <xf numFmtId="166" fontId="21" fillId="0" borderId="0" xfId="0" applyNumberFormat="1" applyFont="1" applyAlignment="1">
      <alignment horizontal="left" vertical="top" wrapText="1"/>
    </xf>
    <xf numFmtId="166" fontId="21" fillId="0" borderId="0" xfId="0" applyNumberFormat="1" applyFont="1" applyAlignment="1">
      <alignment vertical="top" wrapText="1"/>
    </xf>
    <xf numFmtId="166" fontId="21" fillId="0" borderId="0" xfId="0" applyNumberFormat="1" applyFont="1" applyFill="1" applyAlignment="1">
      <alignment vertical="top" wrapText="1"/>
    </xf>
    <xf numFmtId="166" fontId="19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horizontal="center" wrapText="1"/>
    </xf>
    <xf numFmtId="168" fontId="23" fillId="0" borderId="0" xfId="0" applyNumberFormat="1" applyFont="1" applyAlignment="1">
      <alignment vertical="top"/>
    </xf>
    <xf numFmtId="3" fontId="22" fillId="0" borderId="3" xfId="0" applyNumberFormat="1" applyFont="1" applyBorder="1" applyAlignment="1">
      <alignment horizontal="center" wrapText="1"/>
    </xf>
  </cellXfs>
  <cellStyles count="9">
    <cellStyle name="Normal" xfId="0"/>
    <cellStyle name="13" xfId="15"/>
    <cellStyle name="Comma" xfId="16"/>
    <cellStyle name="Comma [0]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0"/>
  <sheetViews>
    <sheetView tabSelected="1" workbookViewId="0" topLeftCell="A520">
      <selection activeCell="F534" sqref="F534"/>
    </sheetView>
  </sheetViews>
  <sheetFormatPr defaultColWidth="9.00390625" defaultRowHeight="12.75"/>
  <cols>
    <col min="1" max="1" width="4.75390625" style="19" customWidth="1"/>
    <col min="2" max="2" width="6.625" style="19" customWidth="1"/>
    <col min="3" max="3" width="30.375" style="7" customWidth="1"/>
    <col min="4" max="4" width="11.25390625" style="111" customWidth="1"/>
    <col min="5" max="5" width="12.75390625" style="107" customWidth="1"/>
    <col min="6" max="6" width="29.375" style="69" customWidth="1"/>
    <col min="7" max="16384" width="9.125" style="2" customWidth="1"/>
  </cols>
  <sheetData>
    <row r="1" spans="3:6" ht="11.25" customHeight="1">
      <c r="C1" s="26">
        <f>SUM(D1-E1)</f>
        <v>-977757</v>
      </c>
      <c r="D1" s="118">
        <f>$D$555</f>
        <v>17215317</v>
      </c>
      <c r="E1" s="119">
        <f>$E$555</f>
        <v>18193074</v>
      </c>
      <c r="F1" s="70"/>
    </row>
    <row r="2" spans="3:6" ht="35.25" customHeight="1">
      <c r="C2" s="125" t="s">
        <v>507</v>
      </c>
      <c r="D2" s="125"/>
      <c r="E2" s="125"/>
      <c r="F2" s="125"/>
    </row>
    <row r="3" spans="1:6" s="7" customFormat="1" ht="24" customHeight="1">
      <c r="A3" s="60"/>
      <c r="B3" s="60"/>
      <c r="C3" s="71" t="s">
        <v>3</v>
      </c>
      <c r="D3" s="99" t="s">
        <v>509</v>
      </c>
      <c r="E3" s="120" t="s">
        <v>365</v>
      </c>
      <c r="F3" s="6"/>
    </row>
    <row r="4" spans="1:6" s="7" customFormat="1" ht="30" customHeight="1">
      <c r="A4" s="60"/>
      <c r="B4" s="60"/>
      <c r="C4" s="71" t="s">
        <v>3</v>
      </c>
      <c r="D4" s="100" t="s">
        <v>510</v>
      </c>
      <c r="E4" s="121" t="s">
        <v>511</v>
      </c>
      <c r="F4" s="6" t="s">
        <v>508</v>
      </c>
    </row>
    <row r="5" spans="1:6" ht="12.75" customHeight="1">
      <c r="A5" s="73" t="s">
        <v>6</v>
      </c>
      <c r="B5" s="73" t="s">
        <v>7</v>
      </c>
      <c r="C5" s="11"/>
      <c r="D5" s="101"/>
      <c r="E5" s="85"/>
      <c r="F5" s="72"/>
    </row>
    <row r="6" spans="1:6" s="67" customFormat="1" ht="10.5">
      <c r="A6" s="74">
        <v>1</v>
      </c>
      <c r="B6" s="75">
        <v>2</v>
      </c>
      <c r="C6" s="83">
        <v>3</v>
      </c>
      <c r="D6" s="81">
        <v>4</v>
      </c>
      <c r="E6" s="82">
        <v>5</v>
      </c>
      <c r="F6" s="84">
        <v>6</v>
      </c>
    </row>
    <row r="7" spans="1:6" s="1" customFormat="1" ht="12.75">
      <c r="A7" s="22" t="s">
        <v>32</v>
      </c>
      <c r="B7" s="20"/>
      <c r="C7" s="12" t="s">
        <v>174</v>
      </c>
      <c r="D7" s="92"/>
      <c r="E7" s="86"/>
      <c r="F7" s="12" t="s">
        <v>174</v>
      </c>
    </row>
    <row r="8" spans="1:6" s="1" customFormat="1" ht="13.5" customHeight="1" hidden="1">
      <c r="A8" s="20"/>
      <c r="B8" s="20"/>
      <c r="C8" s="8"/>
      <c r="D8" s="92"/>
      <c r="E8" s="87"/>
      <c r="F8" s="5"/>
    </row>
    <row r="9" spans="1:6" s="1" customFormat="1" ht="13.5" customHeight="1" hidden="1">
      <c r="A9" s="20"/>
      <c r="B9" s="20"/>
      <c r="C9" s="16"/>
      <c r="D9" s="78"/>
      <c r="E9" s="77"/>
      <c r="F9" s="8" t="s">
        <v>0</v>
      </c>
    </row>
    <row r="10" spans="1:6" s="1" customFormat="1" ht="12.75" hidden="1">
      <c r="A10" s="20"/>
      <c r="B10" s="20"/>
      <c r="C10" s="5"/>
      <c r="D10" s="92"/>
      <c r="E10" s="87"/>
      <c r="F10" s="5"/>
    </row>
    <row r="11" spans="1:6" s="1" customFormat="1" ht="15" customHeight="1" hidden="1">
      <c r="A11" s="20"/>
      <c r="B11" s="20"/>
      <c r="C11" s="5"/>
      <c r="D11" s="92"/>
      <c r="E11" s="87"/>
      <c r="F11" s="5"/>
    </row>
    <row r="12" spans="1:6" s="1" customFormat="1" ht="12.75" hidden="1">
      <c r="A12" s="20"/>
      <c r="B12" s="20"/>
      <c r="C12" s="5"/>
      <c r="D12" s="92"/>
      <c r="E12" s="87"/>
      <c r="F12" s="5"/>
    </row>
    <row r="13" spans="1:6" s="14" customFormat="1" ht="25.5">
      <c r="A13" s="28"/>
      <c r="B13" s="66" t="s">
        <v>221</v>
      </c>
      <c r="C13" s="4" t="s">
        <v>222</v>
      </c>
      <c r="D13" s="93"/>
      <c r="E13" s="88"/>
      <c r="F13" s="4" t="s">
        <v>222</v>
      </c>
    </row>
    <row r="14" spans="1:6" s="15" customFormat="1" ht="25.5" customHeight="1">
      <c r="A14" s="21"/>
      <c r="B14" s="22"/>
      <c r="C14" s="25" t="s">
        <v>224</v>
      </c>
      <c r="D14" s="92">
        <v>180000</v>
      </c>
      <c r="E14" s="87"/>
      <c r="F14" s="97" t="s">
        <v>486</v>
      </c>
    </row>
    <row r="15" spans="1:6" s="15" customFormat="1" ht="29.25">
      <c r="A15" s="21"/>
      <c r="B15" s="20"/>
      <c r="C15" s="13" t="s">
        <v>169</v>
      </c>
      <c r="D15" s="92"/>
      <c r="E15" s="87">
        <v>820000</v>
      </c>
      <c r="F15" s="97" t="s">
        <v>495</v>
      </c>
    </row>
    <row r="16" spans="1:6" s="15" customFormat="1" ht="63.75">
      <c r="A16" s="21"/>
      <c r="B16" s="20"/>
      <c r="C16" s="13" t="s">
        <v>493</v>
      </c>
      <c r="D16" s="92"/>
      <c r="E16" s="87">
        <v>200000</v>
      </c>
      <c r="F16" s="97" t="s">
        <v>494</v>
      </c>
    </row>
    <row r="17" spans="1:6" s="3" customFormat="1" ht="12.75">
      <c r="A17" s="20"/>
      <c r="B17" s="20"/>
      <c r="C17" s="35" t="s">
        <v>223</v>
      </c>
      <c r="D17" s="77">
        <f>SUM(D14:D16)</f>
        <v>180000</v>
      </c>
      <c r="E17" s="77">
        <f>SUM(E14:E16)</f>
        <v>1020000</v>
      </c>
      <c r="F17" s="36" t="s">
        <v>223</v>
      </c>
    </row>
    <row r="18" spans="1:6" s="14" customFormat="1" ht="12.75">
      <c r="A18" s="27"/>
      <c r="B18" s="66" t="s">
        <v>116</v>
      </c>
      <c r="C18" s="4" t="s">
        <v>114</v>
      </c>
      <c r="D18" s="93"/>
      <c r="E18" s="88"/>
      <c r="F18" s="4" t="s">
        <v>114</v>
      </c>
    </row>
    <row r="19" spans="1:6" s="1" customFormat="1" ht="36">
      <c r="A19" s="20"/>
      <c r="B19" s="20"/>
      <c r="C19" s="5" t="s">
        <v>173</v>
      </c>
      <c r="D19" s="92"/>
      <c r="E19" s="87">
        <v>1971</v>
      </c>
      <c r="F19" s="61" t="s">
        <v>131</v>
      </c>
    </row>
    <row r="20" spans="1:6" s="3" customFormat="1" ht="16.5" customHeight="1">
      <c r="A20" s="20"/>
      <c r="B20" s="20"/>
      <c r="C20" s="35" t="s">
        <v>115</v>
      </c>
      <c r="D20" s="78">
        <f>SUM(D19)</f>
        <v>0</v>
      </c>
      <c r="E20" s="78">
        <f>SUM(E19)</f>
        <v>1971</v>
      </c>
      <c r="F20" s="8" t="s">
        <v>115</v>
      </c>
    </row>
    <row r="21" spans="1:6" s="14" customFormat="1" ht="17.25" customHeight="1">
      <c r="A21" s="27"/>
      <c r="B21" s="66" t="s">
        <v>33</v>
      </c>
      <c r="C21" s="54" t="s">
        <v>14</v>
      </c>
      <c r="D21" s="93"/>
      <c r="E21" s="88"/>
      <c r="F21" s="54" t="s">
        <v>14</v>
      </c>
    </row>
    <row r="22" spans="1:6" s="1" customFormat="1" ht="16.5" customHeight="1">
      <c r="A22" s="20"/>
      <c r="B22" s="20"/>
      <c r="C22" s="25" t="s">
        <v>224</v>
      </c>
      <c r="D22" s="92">
        <v>570</v>
      </c>
      <c r="E22" s="87"/>
      <c r="F22" s="5" t="s">
        <v>4</v>
      </c>
    </row>
    <row r="23" spans="1:6" s="1" customFormat="1" ht="23.25" customHeight="1">
      <c r="A23" s="20"/>
      <c r="B23" s="20"/>
      <c r="C23" s="25" t="s">
        <v>331</v>
      </c>
      <c r="D23" s="92">
        <v>100000</v>
      </c>
      <c r="E23" s="87"/>
      <c r="F23" s="5" t="s">
        <v>399</v>
      </c>
    </row>
    <row r="24" spans="1:6" s="1" customFormat="1" ht="26.25" customHeight="1">
      <c r="A24" s="20"/>
      <c r="B24" s="20"/>
      <c r="C24" s="5" t="s">
        <v>170</v>
      </c>
      <c r="D24" s="92"/>
      <c r="E24" s="87">
        <v>7200</v>
      </c>
      <c r="F24" s="50" t="s">
        <v>456</v>
      </c>
    </row>
    <row r="25" spans="1:6" s="3" customFormat="1" ht="22.5" customHeight="1">
      <c r="A25" s="20"/>
      <c r="B25" s="20"/>
      <c r="C25" s="35" t="s">
        <v>102</v>
      </c>
      <c r="D25" s="78">
        <f>SUM(D22:D24)</f>
        <v>100570</v>
      </c>
      <c r="E25" s="78">
        <f>SUM(E22:E24)</f>
        <v>7200</v>
      </c>
      <c r="F25" s="8" t="s">
        <v>102</v>
      </c>
    </row>
    <row r="26" spans="1:6" s="40" customFormat="1" ht="18" customHeight="1">
      <c r="A26" s="48" t="s">
        <v>32</v>
      </c>
      <c r="B26" s="44"/>
      <c r="C26" s="18" t="s">
        <v>9</v>
      </c>
      <c r="D26" s="102">
        <f>SUM(D25+D20+D17)</f>
        <v>280570</v>
      </c>
      <c r="E26" s="102">
        <f>SUM(E25+E20+E17)</f>
        <v>1029171</v>
      </c>
      <c r="F26" s="43" t="s">
        <v>132</v>
      </c>
    </row>
    <row r="27" spans="1:6" s="1" customFormat="1" ht="28.5" customHeight="1">
      <c r="A27" s="20">
        <v>400</v>
      </c>
      <c r="B27" s="20"/>
      <c r="C27" s="29" t="s">
        <v>10</v>
      </c>
      <c r="D27" s="92"/>
      <c r="E27" s="87"/>
      <c r="F27" s="29" t="s">
        <v>10</v>
      </c>
    </row>
    <row r="28" spans="1:6" s="14" customFormat="1" ht="21" customHeight="1">
      <c r="A28" s="28"/>
      <c r="B28" s="27">
        <v>40001</v>
      </c>
      <c r="C28" s="4" t="s">
        <v>369</v>
      </c>
      <c r="D28" s="93"/>
      <c r="E28" s="88"/>
      <c r="F28" s="4" t="s">
        <v>369</v>
      </c>
    </row>
    <row r="29" spans="1:6" s="15" customFormat="1" ht="19.5" customHeight="1">
      <c r="A29" s="21"/>
      <c r="B29" s="21"/>
      <c r="C29" s="13" t="s">
        <v>171</v>
      </c>
      <c r="D29" s="92"/>
      <c r="E29" s="87">
        <v>24000</v>
      </c>
      <c r="F29" s="13" t="s">
        <v>457</v>
      </c>
    </row>
    <row r="30" spans="1:6" s="3" customFormat="1" ht="19.5" customHeight="1">
      <c r="A30" s="20"/>
      <c r="B30" s="20"/>
      <c r="C30" s="35" t="s">
        <v>370</v>
      </c>
      <c r="D30" s="78">
        <f>SUM(D29)</f>
        <v>0</v>
      </c>
      <c r="E30" s="78">
        <f>SUM(E29)</f>
        <v>24000</v>
      </c>
      <c r="F30" s="36" t="s">
        <v>370</v>
      </c>
    </row>
    <row r="31" spans="1:6" s="10" customFormat="1" ht="37.5" customHeight="1">
      <c r="A31" s="44">
        <v>400</v>
      </c>
      <c r="B31" s="44"/>
      <c r="C31" s="9" t="s">
        <v>11</v>
      </c>
      <c r="D31" s="102">
        <f>SUM(D30)</f>
        <v>0</v>
      </c>
      <c r="E31" s="102">
        <f>SUM(E30)</f>
        <v>24000</v>
      </c>
      <c r="F31" s="43" t="s">
        <v>147</v>
      </c>
    </row>
    <row r="32" spans="1:6" s="1" customFormat="1" ht="12.75">
      <c r="A32" s="20">
        <v>600</v>
      </c>
      <c r="B32" s="20"/>
      <c r="C32" s="29" t="s">
        <v>12</v>
      </c>
      <c r="D32" s="92"/>
      <c r="E32" s="87"/>
      <c r="F32" s="29" t="s">
        <v>12</v>
      </c>
    </row>
    <row r="33" spans="1:6" s="1" customFormat="1" ht="12.75" hidden="1">
      <c r="A33" s="20"/>
      <c r="B33" s="20"/>
      <c r="C33" s="5"/>
      <c r="D33" s="92"/>
      <c r="E33" s="87"/>
      <c r="F33" s="5"/>
    </row>
    <row r="34" spans="1:6" s="14" customFormat="1" ht="25.5">
      <c r="A34" s="27"/>
      <c r="B34" s="27">
        <v>60016</v>
      </c>
      <c r="C34" s="4" t="s">
        <v>210</v>
      </c>
      <c r="D34" s="93"/>
      <c r="E34" s="88"/>
      <c r="F34" s="4" t="s">
        <v>211</v>
      </c>
    </row>
    <row r="35" spans="1:6" s="1" customFormat="1" ht="4.5" customHeight="1" hidden="1">
      <c r="A35" s="20"/>
      <c r="B35" s="20"/>
      <c r="C35" s="13"/>
      <c r="D35" s="92"/>
      <c r="E35" s="87"/>
      <c r="F35" s="5"/>
    </row>
    <row r="36" spans="1:6" s="1" customFormat="1" ht="50.25" customHeight="1">
      <c r="A36" s="20"/>
      <c r="B36" s="20"/>
      <c r="C36" s="5" t="s">
        <v>171</v>
      </c>
      <c r="D36" s="92"/>
      <c r="E36" s="87">
        <v>350000</v>
      </c>
      <c r="F36" s="96" t="s">
        <v>458</v>
      </c>
    </row>
    <row r="37" spans="1:6" s="1" customFormat="1" ht="33" customHeight="1">
      <c r="A37" s="20"/>
      <c r="B37" s="20"/>
      <c r="C37" s="5" t="s">
        <v>183</v>
      </c>
      <c r="D37" s="92"/>
      <c r="E37" s="87">
        <v>50000</v>
      </c>
      <c r="F37" s="59" t="s">
        <v>293</v>
      </c>
    </row>
    <row r="38" spans="1:6" s="1" customFormat="1" ht="44.25" customHeight="1">
      <c r="A38" s="20"/>
      <c r="B38" s="20"/>
      <c r="C38" s="5" t="s">
        <v>176</v>
      </c>
      <c r="D38" s="92"/>
      <c r="E38" s="87">
        <v>360000</v>
      </c>
      <c r="F38" s="117" t="s">
        <v>496</v>
      </c>
    </row>
    <row r="39" spans="1:6" s="3" customFormat="1" ht="25.5" customHeight="1">
      <c r="A39" s="20"/>
      <c r="B39" s="20"/>
      <c r="C39" s="35" t="s">
        <v>124</v>
      </c>
      <c r="D39" s="78">
        <f>SUM(D36:D38)</f>
        <v>0</v>
      </c>
      <c r="E39" s="78">
        <f>SUM(E36:E38)</f>
        <v>760000</v>
      </c>
      <c r="F39" s="36" t="s">
        <v>124</v>
      </c>
    </row>
    <row r="40" spans="1:6" s="10" customFormat="1" ht="27" customHeight="1">
      <c r="A40" s="44">
        <v>600</v>
      </c>
      <c r="B40" s="44"/>
      <c r="C40" s="43" t="s">
        <v>123</v>
      </c>
      <c r="D40" s="102">
        <f>SUM(D39)</f>
        <v>0</v>
      </c>
      <c r="E40" s="102">
        <f>SUM(E39)</f>
        <v>760000</v>
      </c>
      <c r="F40" s="43" t="s">
        <v>123</v>
      </c>
    </row>
    <row r="41" spans="1:6" s="1" customFormat="1" ht="16.5" customHeight="1">
      <c r="A41" s="20">
        <v>630</v>
      </c>
      <c r="B41" s="20"/>
      <c r="C41" s="29" t="s">
        <v>13</v>
      </c>
      <c r="D41" s="92"/>
      <c r="E41" s="87"/>
      <c r="F41" s="29" t="s">
        <v>13</v>
      </c>
    </row>
    <row r="42" spans="1:6" s="1" customFormat="1" ht="12.75" hidden="1">
      <c r="A42" s="20"/>
      <c r="B42" s="20"/>
      <c r="C42" s="13"/>
      <c r="D42" s="92"/>
      <c r="E42" s="87"/>
      <c r="F42" s="5"/>
    </row>
    <row r="43" spans="1:6" s="1" customFormat="1" ht="12.75" hidden="1">
      <c r="A43" s="20"/>
      <c r="B43" s="20"/>
      <c r="C43" s="5"/>
      <c r="D43" s="94"/>
      <c r="E43" s="89"/>
      <c r="F43" s="5"/>
    </row>
    <row r="44" spans="1:6" s="1" customFormat="1" ht="15" customHeight="1" hidden="1">
      <c r="A44" s="20"/>
      <c r="B44" s="20"/>
      <c r="C44" s="16"/>
      <c r="D44" s="94"/>
      <c r="E44" s="89"/>
      <c r="F44" s="8"/>
    </row>
    <row r="45" spans="1:6" s="1" customFormat="1" ht="15" customHeight="1" hidden="1">
      <c r="A45" s="20"/>
      <c r="B45" s="20"/>
      <c r="C45" s="18"/>
      <c r="D45" s="79"/>
      <c r="E45" s="90"/>
      <c r="F45" s="9"/>
    </row>
    <row r="46" spans="1:6" s="14" customFormat="1" ht="30" customHeight="1">
      <c r="A46" s="27"/>
      <c r="B46" s="27">
        <v>63003</v>
      </c>
      <c r="C46" s="41" t="s">
        <v>15</v>
      </c>
      <c r="D46" s="95"/>
      <c r="E46" s="91"/>
      <c r="F46" s="29" t="s">
        <v>167</v>
      </c>
    </row>
    <row r="47" spans="1:6" s="1" customFormat="1" ht="42.75" customHeight="1">
      <c r="A47" s="20"/>
      <c r="B47" s="20"/>
      <c r="C47" s="17" t="s">
        <v>172</v>
      </c>
      <c r="D47" s="79"/>
      <c r="E47" s="89">
        <v>2100</v>
      </c>
      <c r="F47" s="50" t="s">
        <v>459</v>
      </c>
    </row>
    <row r="48" spans="1:6" s="1" customFormat="1" ht="28.5" customHeight="1">
      <c r="A48" s="20"/>
      <c r="B48" s="20"/>
      <c r="C48" s="17" t="s">
        <v>179</v>
      </c>
      <c r="D48" s="79"/>
      <c r="E48" s="89">
        <v>260</v>
      </c>
      <c r="F48" s="13" t="s">
        <v>159</v>
      </c>
    </row>
    <row r="49" spans="1:6" s="1" customFormat="1" ht="28.5" customHeight="1">
      <c r="A49" s="20"/>
      <c r="B49" s="20"/>
      <c r="C49" s="17" t="s">
        <v>180</v>
      </c>
      <c r="D49" s="79"/>
      <c r="E49" s="89">
        <v>100</v>
      </c>
      <c r="F49" s="13" t="s">
        <v>168</v>
      </c>
    </row>
    <row r="50" spans="1:6" s="1" customFormat="1" ht="27.75" customHeight="1">
      <c r="A50" s="20"/>
      <c r="B50" s="20"/>
      <c r="C50" s="17" t="s">
        <v>181</v>
      </c>
      <c r="D50" s="79"/>
      <c r="E50" s="89">
        <v>12400</v>
      </c>
      <c r="F50" s="50" t="s">
        <v>460</v>
      </c>
    </row>
    <row r="51" spans="1:6" s="3" customFormat="1" ht="28.5" customHeight="1">
      <c r="A51" s="20"/>
      <c r="B51" s="20"/>
      <c r="C51" s="35" t="s">
        <v>97</v>
      </c>
      <c r="D51" s="79">
        <f>SUM(D47:D50)</f>
        <v>0</v>
      </c>
      <c r="E51" s="79">
        <f>SUM(E47:E50)</f>
        <v>14860</v>
      </c>
      <c r="F51" s="8" t="s">
        <v>97</v>
      </c>
    </row>
    <row r="52" spans="1:6" s="10" customFormat="1" ht="30.75" customHeight="1">
      <c r="A52" s="44">
        <v>630</v>
      </c>
      <c r="B52" s="44"/>
      <c r="C52" s="43" t="s">
        <v>122</v>
      </c>
      <c r="D52" s="103">
        <f>SUM(D51)</f>
        <v>0</v>
      </c>
      <c r="E52" s="103">
        <f>SUM(E51)</f>
        <v>14860</v>
      </c>
      <c r="F52" s="43" t="s">
        <v>122</v>
      </c>
    </row>
    <row r="53" spans="1:6" s="1" customFormat="1" ht="33" customHeight="1">
      <c r="A53" s="20">
        <v>700</v>
      </c>
      <c r="B53" s="20"/>
      <c r="C53" s="29" t="s">
        <v>16</v>
      </c>
      <c r="D53" s="94"/>
      <c r="E53" s="89"/>
      <c r="F53" s="29" t="s">
        <v>16</v>
      </c>
    </row>
    <row r="54" spans="1:6" s="14" customFormat="1" ht="25.5" customHeight="1">
      <c r="A54" s="27"/>
      <c r="B54" s="27">
        <v>70001</v>
      </c>
      <c r="C54" s="4" t="s">
        <v>17</v>
      </c>
      <c r="D54" s="104"/>
      <c r="E54" s="122"/>
      <c r="F54" s="4" t="s">
        <v>17</v>
      </c>
    </row>
    <row r="55" spans="1:6" s="1" customFormat="1" ht="37.5" customHeight="1">
      <c r="A55" s="20"/>
      <c r="B55" s="20"/>
      <c r="C55" s="55" t="s">
        <v>207</v>
      </c>
      <c r="D55" s="94"/>
      <c r="E55" s="89">
        <v>38237</v>
      </c>
      <c r="F55" s="5" t="s">
        <v>349</v>
      </c>
    </row>
    <row r="56" spans="1:6" s="3" customFormat="1" ht="18.75" customHeight="1">
      <c r="A56" s="20"/>
      <c r="B56" s="20"/>
      <c r="C56" s="35" t="s">
        <v>98</v>
      </c>
      <c r="D56" s="79">
        <f>SUM(D55:D55)</f>
        <v>0</v>
      </c>
      <c r="E56" s="79">
        <f>SUM(E55:E55)</f>
        <v>38237</v>
      </c>
      <c r="F56" s="8" t="s">
        <v>98</v>
      </c>
    </row>
    <row r="57" spans="1:6" s="14" customFormat="1" ht="27.75" customHeight="1">
      <c r="A57" s="27"/>
      <c r="B57" s="27">
        <v>70005</v>
      </c>
      <c r="C57" s="4" t="s">
        <v>18</v>
      </c>
      <c r="D57" s="104"/>
      <c r="E57" s="122"/>
      <c r="F57" s="4" t="s">
        <v>18</v>
      </c>
    </row>
    <row r="58" spans="1:6" s="14" customFormat="1" ht="24.75" customHeight="1">
      <c r="A58" s="27"/>
      <c r="B58" s="27"/>
      <c r="C58" s="25" t="s">
        <v>257</v>
      </c>
      <c r="D58" s="94">
        <v>5000</v>
      </c>
      <c r="E58" s="122"/>
      <c r="F58" s="50" t="s">
        <v>487</v>
      </c>
    </row>
    <row r="59" spans="1:6" s="1" customFormat="1" ht="39" customHeight="1">
      <c r="A59" s="20"/>
      <c r="B59" s="20"/>
      <c r="C59" s="25" t="s">
        <v>226</v>
      </c>
      <c r="D59" s="94">
        <v>48000</v>
      </c>
      <c r="E59" s="89"/>
      <c r="F59" s="5" t="s">
        <v>394</v>
      </c>
    </row>
    <row r="60" spans="1:6" s="1" customFormat="1" ht="57" customHeight="1">
      <c r="A60" s="20"/>
      <c r="B60" s="20"/>
      <c r="C60" s="52" t="s">
        <v>227</v>
      </c>
      <c r="D60" s="94">
        <v>329800</v>
      </c>
      <c r="E60" s="89"/>
      <c r="F60" s="50" t="s">
        <v>393</v>
      </c>
    </row>
    <row r="61" spans="1:6" s="1" customFormat="1" ht="45" customHeight="1">
      <c r="A61" s="20"/>
      <c r="B61" s="20"/>
      <c r="C61" s="52" t="s">
        <v>228</v>
      </c>
      <c r="D61" s="94">
        <v>24000</v>
      </c>
      <c r="E61" s="89"/>
      <c r="F61" s="5" t="s">
        <v>392</v>
      </c>
    </row>
    <row r="62" spans="1:6" s="1" customFormat="1" ht="24" customHeight="1">
      <c r="A62" s="20"/>
      <c r="B62" s="20"/>
      <c r="C62" s="24" t="s">
        <v>331</v>
      </c>
      <c r="D62" s="94">
        <v>840000</v>
      </c>
      <c r="E62" s="89"/>
      <c r="F62" s="50" t="s">
        <v>333</v>
      </c>
    </row>
    <row r="63" spans="1:6" s="1" customFormat="1" ht="26.25" customHeight="1">
      <c r="A63" s="20"/>
      <c r="B63" s="20"/>
      <c r="C63" s="24" t="s">
        <v>249</v>
      </c>
      <c r="D63" s="94">
        <v>500</v>
      </c>
      <c r="E63" s="89"/>
      <c r="F63" s="5" t="s">
        <v>376</v>
      </c>
    </row>
    <row r="64" spans="1:6" s="1" customFormat="1" ht="26.25" customHeight="1">
      <c r="A64" s="20"/>
      <c r="B64" s="20"/>
      <c r="C64" s="5" t="s">
        <v>314</v>
      </c>
      <c r="D64" s="94"/>
      <c r="E64" s="89">
        <v>1000</v>
      </c>
      <c r="F64" s="5" t="s">
        <v>334</v>
      </c>
    </row>
    <row r="65" spans="1:6" s="1" customFormat="1" ht="58.5" customHeight="1">
      <c r="A65" s="20"/>
      <c r="B65" s="20"/>
      <c r="C65" s="5" t="s">
        <v>183</v>
      </c>
      <c r="D65" s="94"/>
      <c r="E65" s="89">
        <v>141000</v>
      </c>
      <c r="F65" s="96" t="s">
        <v>461</v>
      </c>
    </row>
    <row r="66" spans="1:6" s="1" customFormat="1" ht="24" customHeight="1">
      <c r="A66" s="20"/>
      <c r="B66" s="20"/>
      <c r="C66" s="5" t="s">
        <v>400</v>
      </c>
      <c r="D66" s="94"/>
      <c r="E66" s="89">
        <v>5000</v>
      </c>
      <c r="F66" s="96" t="s">
        <v>462</v>
      </c>
    </row>
    <row r="67" spans="1:6" s="1" customFormat="1" ht="24" customHeight="1">
      <c r="A67" s="20"/>
      <c r="B67" s="20"/>
      <c r="C67" s="5" t="s">
        <v>186</v>
      </c>
      <c r="D67" s="94"/>
      <c r="E67" s="89">
        <v>2000</v>
      </c>
      <c r="F67" s="96" t="s">
        <v>463</v>
      </c>
    </row>
    <row r="68" spans="1:6" s="1" customFormat="1" ht="25.5" customHeight="1">
      <c r="A68" s="20"/>
      <c r="B68" s="20"/>
      <c r="C68" s="5" t="s">
        <v>169</v>
      </c>
      <c r="D68" s="94"/>
      <c r="E68" s="89">
        <v>50000</v>
      </c>
      <c r="F68" s="117" t="s">
        <v>464</v>
      </c>
    </row>
    <row r="69" spans="1:6" s="1" customFormat="1" ht="38.25" customHeight="1">
      <c r="A69" s="20"/>
      <c r="B69" s="20"/>
      <c r="C69" s="5" t="s">
        <v>199</v>
      </c>
      <c r="D69" s="94"/>
      <c r="E69" s="89">
        <v>73000</v>
      </c>
      <c r="F69" s="59" t="s">
        <v>360</v>
      </c>
    </row>
    <row r="70" spans="1:6" s="3" customFormat="1" ht="27.75" customHeight="1">
      <c r="A70" s="20"/>
      <c r="B70" s="20"/>
      <c r="C70" s="35" t="s">
        <v>60</v>
      </c>
      <c r="D70" s="79">
        <f>SUM(D58:D69)</f>
        <v>1247300</v>
      </c>
      <c r="E70" s="79">
        <f>SUM(E58:E69)</f>
        <v>272000</v>
      </c>
      <c r="F70" s="98" t="s">
        <v>60</v>
      </c>
    </row>
    <row r="71" spans="1:6" s="10" customFormat="1" ht="25.5" customHeight="1">
      <c r="A71" s="44">
        <v>700</v>
      </c>
      <c r="B71" s="44"/>
      <c r="C71" s="43" t="s">
        <v>121</v>
      </c>
      <c r="D71" s="80">
        <f>SUM(D56+D70)</f>
        <v>1247300</v>
      </c>
      <c r="E71" s="80">
        <f>SUM(E56+E70)</f>
        <v>310237</v>
      </c>
      <c r="F71" s="43" t="s">
        <v>121</v>
      </c>
    </row>
    <row r="72" spans="1:6" s="15" customFormat="1" ht="21" customHeight="1">
      <c r="A72" s="21">
        <v>710</v>
      </c>
      <c r="B72" s="20"/>
      <c r="C72" s="4" t="s">
        <v>19</v>
      </c>
      <c r="D72" s="94"/>
      <c r="E72" s="89"/>
      <c r="F72" s="4" t="s">
        <v>19</v>
      </c>
    </row>
    <row r="73" spans="1:6" s="14" customFormat="1" ht="26.25" customHeight="1">
      <c r="A73" s="27"/>
      <c r="B73" s="27">
        <v>71004</v>
      </c>
      <c r="C73" s="4" t="s">
        <v>20</v>
      </c>
      <c r="D73" s="95"/>
      <c r="E73" s="91"/>
      <c r="F73" s="4" t="s">
        <v>20</v>
      </c>
    </row>
    <row r="74" spans="1:6" s="1" customFormat="1" ht="69" customHeight="1">
      <c r="A74" s="20"/>
      <c r="B74" s="20"/>
      <c r="C74" s="13" t="s">
        <v>183</v>
      </c>
      <c r="D74" s="79"/>
      <c r="E74" s="89">
        <v>43000</v>
      </c>
      <c r="F74" s="59" t="s">
        <v>465</v>
      </c>
    </row>
    <row r="75" spans="1:6" s="3" customFormat="1" ht="16.5" customHeight="1">
      <c r="A75" s="20"/>
      <c r="B75" s="20"/>
      <c r="C75" s="35" t="s">
        <v>61</v>
      </c>
      <c r="D75" s="79">
        <f>SUM(D74)</f>
        <v>0</v>
      </c>
      <c r="E75" s="79">
        <f>SUM(E74)</f>
        <v>43000</v>
      </c>
      <c r="F75" s="8" t="s">
        <v>61</v>
      </c>
    </row>
    <row r="76" spans="1:6" s="14" customFormat="1" ht="16.5" customHeight="1">
      <c r="A76" s="28"/>
      <c r="B76" s="27">
        <v>71035</v>
      </c>
      <c r="C76" s="41" t="s">
        <v>229</v>
      </c>
      <c r="D76" s="104"/>
      <c r="E76" s="104"/>
      <c r="F76" s="41" t="s">
        <v>229</v>
      </c>
    </row>
    <row r="77" spans="1:6" s="15" customFormat="1" ht="16.5" customHeight="1">
      <c r="A77" s="21"/>
      <c r="B77" s="20"/>
      <c r="C77" s="17" t="s">
        <v>183</v>
      </c>
      <c r="D77" s="94"/>
      <c r="E77" s="94">
        <v>500</v>
      </c>
      <c r="F77" s="13" t="s">
        <v>466</v>
      </c>
    </row>
    <row r="78" spans="1:6" s="3" customFormat="1" ht="16.5" customHeight="1">
      <c r="A78" s="20"/>
      <c r="B78" s="20"/>
      <c r="C78" s="35" t="s">
        <v>230</v>
      </c>
      <c r="D78" s="79">
        <f>SUM(D77)</f>
        <v>0</v>
      </c>
      <c r="E78" s="79">
        <f>SUM(E77)</f>
        <v>500</v>
      </c>
      <c r="F78" s="36" t="s">
        <v>230</v>
      </c>
    </row>
    <row r="79" spans="1:6" s="10" customFormat="1" ht="21" customHeight="1">
      <c r="A79" s="44"/>
      <c r="B79" s="44"/>
      <c r="C79" s="43" t="s">
        <v>62</v>
      </c>
      <c r="D79" s="80">
        <f>SUM(D75+D78)</f>
        <v>0</v>
      </c>
      <c r="E79" s="80">
        <f>SUM(E75+E78)</f>
        <v>43500</v>
      </c>
      <c r="F79" s="43" t="s">
        <v>62</v>
      </c>
    </row>
    <row r="80" spans="1:6" s="1" customFormat="1" ht="12.75">
      <c r="A80" s="20">
        <v>750</v>
      </c>
      <c r="B80" s="20"/>
      <c r="C80" s="4" t="s">
        <v>21</v>
      </c>
      <c r="D80" s="94"/>
      <c r="E80" s="89"/>
      <c r="F80" s="4" t="s">
        <v>21</v>
      </c>
    </row>
    <row r="81" spans="1:6" s="14" customFormat="1" ht="12.75">
      <c r="A81" s="27"/>
      <c r="B81" s="27">
        <v>75011</v>
      </c>
      <c r="C81" s="4" t="s">
        <v>22</v>
      </c>
      <c r="D81" s="104"/>
      <c r="E81" s="122"/>
      <c r="F81" s="4" t="s">
        <v>22</v>
      </c>
    </row>
    <row r="82" spans="1:6" s="1" customFormat="1" ht="64.5" customHeight="1">
      <c r="A82" s="20"/>
      <c r="B82" s="20"/>
      <c r="C82" s="5" t="s">
        <v>231</v>
      </c>
      <c r="D82" s="94">
        <v>57635</v>
      </c>
      <c r="E82" s="89"/>
      <c r="F82" s="5" t="s">
        <v>113</v>
      </c>
    </row>
    <row r="83" spans="1:6" s="1" customFormat="1" ht="43.5" customHeight="1">
      <c r="A83" s="20"/>
      <c r="B83" s="20"/>
      <c r="C83" s="50" t="s">
        <v>296</v>
      </c>
      <c r="D83" s="94">
        <v>3026</v>
      </c>
      <c r="E83" s="89"/>
      <c r="F83" s="5" t="s">
        <v>335</v>
      </c>
    </row>
    <row r="84" spans="1:6" s="1" customFormat="1" ht="25.5">
      <c r="A84" s="20"/>
      <c r="B84" s="20"/>
      <c r="C84" s="5" t="s">
        <v>184</v>
      </c>
      <c r="D84" s="94"/>
      <c r="E84" s="89">
        <v>34177</v>
      </c>
      <c r="F84" s="5" t="s">
        <v>133</v>
      </c>
    </row>
    <row r="85" spans="1:6" s="1" customFormat="1" ht="25.5">
      <c r="A85" s="20"/>
      <c r="B85" s="20"/>
      <c r="C85" s="5" t="s">
        <v>188</v>
      </c>
      <c r="D85" s="94"/>
      <c r="E85" s="89">
        <v>2890</v>
      </c>
      <c r="F85" s="53" t="s">
        <v>208</v>
      </c>
    </row>
    <row r="86" spans="1:6" s="1" customFormat="1" ht="22.5" customHeight="1">
      <c r="A86" s="20"/>
      <c r="B86" s="20"/>
      <c r="C86" s="5" t="s">
        <v>177</v>
      </c>
      <c r="D86" s="94"/>
      <c r="E86" s="89">
        <v>5844</v>
      </c>
      <c r="F86" s="5" t="s">
        <v>134</v>
      </c>
    </row>
    <row r="87" spans="1:6" s="1" customFormat="1" ht="17.25" customHeight="1">
      <c r="A87" s="20"/>
      <c r="B87" s="20"/>
      <c r="C87" s="5" t="s">
        <v>178</v>
      </c>
      <c r="D87" s="94"/>
      <c r="E87" s="89">
        <v>837</v>
      </c>
      <c r="F87" s="5" t="s">
        <v>135</v>
      </c>
    </row>
    <row r="88" spans="1:6" s="1" customFormat="1" ht="17.25" customHeight="1">
      <c r="A88" s="20"/>
      <c r="B88" s="20"/>
      <c r="C88" s="5" t="s">
        <v>303</v>
      </c>
      <c r="D88" s="94"/>
      <c r="E88" s="89">
        <v>600</v>
      </c>
      <c r="F88" s="5"/>
    </row>
    <row r="89" spans="1:6" s="1" customFormat="1" ht="25.5">
      <c r="A89" s="20"/>
      <c r="B89" s="20"/>
      <c r="C89" s="5" t="s">
        <v>172</v>
      </c>
      <c r="D89" s="94"/>
      <c r="E89" s="89">
        <v>4000</v>
      </c>
      <c r="F89" s="5" t="s">
        <v>117</v>
      </c>
    </row>
    <row r="90" spans="1:6" s="1" customFormat="1" ht="12.75">
      <c r="A90" s="20"/>
      <c r="B90" s="20"/>
      <c r="C90" s="5" t="s">
        <v>183</v>
      </c>
      <c r="D90" s="94"/>
      <c r="E90" s="89">
        <v>3485</v>
      </c>
      <c r="F90" s="5" t="s">
        <v>467</v>
      </c>
    </row>
    <row r="91" spans="1:6" s="1" customFormat="1" ht="25.5">
      <c r="A91" s="20"/>
      <c r="B91" s="20"/>
      <c r="C91" s="5" t="s">
        <v>397</v>
      </c>
      <c r="D91" s="94"/>
      <c r="E91" s="89">
        <v>730</v>
      </c>
      <c r="F91" s="5" t="s">
        <v>347</v>
      </c>
    </row>
    <row r="92" spans="1:6" s="1" customFormat="1" ht="12.75">
      <c r="A92" s="20"/>
      <c r="B92" s="20"/>
      <c r="C92" s="5" t="s">
        <v>185</v>
      </c>
      <c r="D92" s="94"/>
      <c r="E92" s="89">
        <v>810</v>
      </c>
      <c r="F92" s="5" t="s">
        <v>336</v>
      </c>
    </row>
    <row r="93" spans="1:6" s="1" customFormat="1" ht="12.75">
      <c r="A93" s="20"/>
      <c r="B93" s="20"/>
      <c r="C93" s="5" t="s">
        <v>186</v>
      </c>
      <c r="D93" s="94"/>
      <c r="E93" s="89">
        <v>812</v>
      </c>
      <c r="F93" s="5" t="s">
        <v>266</v>
      </c>
    </row>
    <row r="94" spans="1:6" s="1" customFormat="1" ht="33.75">
      <c r="A94" s="20"/>
      <c r="B94" s="20"/>
      <c r="C94" s="50" t="s">
        <v>401</v>
      </c>
      <c r="D94" s="94"/>
      <c r="E94" s="89">
        <v>300</v>
      </c>
      <c r="F94" s="5" t="s">
        <v>468</v>
      </c>
    </row>
    <row r="95" spans="1:6" s="1" customFormat="1" ht="25.5" customHeight="1">
      <c r="A95" s="20"/>
      <c r="B95" s="20"/>
      <c r="C95" s="50" t="s">
        <v>402</v>
      </c>
      <c r="D95" s="94"/>
      <c r="E95" s="89">
        <v>3150</v>
      </c>
      <c r="F95" s="5" t="s">
        <v>469</v>
      </c>
    </row>
    <row r="96" spans="1:6" s="3" customFormat="1" ht="21.75" customHeight="1">
      <c r="A96" s="20"/>
      <c r="B96" s="20"/>
      <c r="C96" s="35" t="s">
        <v>63</v>
      </c>
      <c r="D96" s="79">
        <f>SUM(D82:D93)</f>
        <v>60661</v>
      </c>
      <c r="E96" s="79">
        <f>SUM(E82:E95)</f>
        <v>57635</v>
      </c>
      <c r="F96" s="8" t="s">
        <v>63</v>
      </c>
    </row>
    <row r="97" spans="1:6" s="14" customFormat="1" ht="20.25" customHeight="1">
      <c r="A97" s="27"/>
      <c r="B97" s="27">
        <v>75022</v>
      </c>
      <c r="C97" s="49" t="s">
        <v>23</v>
      </c>
      <c r="D97" s="104"/>
      <c r="E97" s="122"/>
      <c r="F97" s="49" t="s">
        <v>23</v>
      </c>
    </row>
    <row r="98" spans="1:6" s="1" customFormat="1" ht="31.5" customHeight="1">
      <c r="A98" s="20"/>
      <c r="B98" s="20"/>
      <c r="C98" s="5" t="s">
        <v>182</v>
      </c>
      <c r="D98" s="94"/>
      <c r="E98" s="89">
        <v>85000</v>
      </c>
      <c r="F98" s="50" t="s">
        <v>391</v>
      </c>
    </row>
    <row r="99" spans="1:6" s="1" customFormat="1" ht="28.5" customHeight="1">
      <c r="A99" s="20"/>
      <c r="B99" s="20"/>
      <c r="C99" s="5" t="s">
        <v>172</v>
      </c>
      <c r="D99" s="94"/>
      <c r="E99" s="89">
        <v>8500</v>
      </c>
      <c r="F99" s="59" t="s">
        <v>390</v>
      </c>
    </row>
    <row r="100" spans="1:6" s="1" customFormat="1" ht="26.25" customHeight="1">
      <c r="A100" s="20"/>
      <c r="B100" s="20"/>
      <c r="C100" s="5" t="s">
        <v>183</v>
      </c>
      <c r="D100" s="94"/>
      <c r="E100" s="89">
        <v>5200</v>
      </c>
      <c r="F100" s="50" t="s">
        <v>470</v>
      </c>
    </row>
    <row r="101" spans="1:6" s="1" customFormat="1" ht="26.25" customHeight="1">
      <c r="A101" s="20"/>
      <c r="B101" s="20"/>
      <c r="C101" s="5" t="s">
        <v>185</v>
      </c>
      <c r="D101" s="94"/>
      <c r="E101" s="89">
        <v>1500</v>
      </c>
      <c r="F101" s="50" t="s">
        <v>111</v>
      </c>
    </row>
    <row r="102" spans="1:6" s="1" customFormat="1" ht="29.25" customHeight="1">
      <c r="A102" s="20"/>
      <c r="B102" s="20"/>
      <c r="C102" s="5" t="s">
        <v>186</v>
      </c>
      <c r="D102" s="94"/>
      <c r="E102" s="89">
        <v>2500</v>
      </c>
      <c r="F102" s="5" t="s">
        <v>136</v>
      </c>
    </row>
    <row r="103" spans="1:6" s="1" customFormat="1" ht="29.25" customHeight="1">
      <c r="A103" s="20"/>
      <c r="B103" s="20"/>
      <c r="C103" s="5" t="s">
        <v>403</v>
      </c>
      <c r="D103" s="94"/>
      <c r="E103" s="89">
        <v>3300</v>
      </c>
      <c r="F103" s="5" t="s">
        <v>418</v>
      </c>
    </row>
    <row r="104" spans="1:6" s="1" customFormat="1" ht="29.25" customHeight="1">
      <c r="A104" s="20"/>
      <c r="B104" s="20"/>
      <c r="C104" s="50" t="s">
        <v>401</v>
      </c>
      <c r="D104" s="94"/>
      <c r="E104" s="89">
        <v>1500</v>
      </c>
      <c r="F104" s="5" t="s">
        <v>468</v>
      </c>
    </row>
    <row r="105" spans="1:6" s="3" customFormat="1" ht="20.25" customHeight="1">
      <c r="A105" s="20"/>
      <c r="B105" s="20"/>
      <c r="C105" s="35" t="s">
        <v>64</v>
      </c>
      <c r="D105" s="79">
        <f>SUM(D98:D102)</f>
        <v>0</v>
      </c>
      <c r="E105" s="79">
        <f>SUM(E98:E104)</f>
        <v>107500</v>
      </c>
      <c r="F105" s="8" t="s">
        <v>64</v>
      </c>
    </row>
    <row r="106" spans="1:6" s="14" customFormat="1" ht="21.75" customHeight="1">
      <c r="A106" s="27"/>
      <c r="B106" s="27">
        <v>75023</v>
      </c>
      <c r="C106" s="4" t="s">
        <v>24</v>
      </c>
      <c r="D106" s="104"/>
      <c r="E106" s="122"/>
      <c r="F106" s="4" t="s">
        <v>24</v>
      </c>
    </row>
    <row r="107" spans="1:6" s="1" customFormat="1" ht="21.75" customHeight="1">
      <c r="A107" s="20"/>
      <c r="B107" s="20"/>
      <c r="C107" s="24" t="s">
        <v>224</v>
      </c>
      <c r="D107" s="94">
        <v>1700</v>
      </c>
      <c r="E107" s="89"/>
      <c r="F107" s="5" t="s">
        <v>8</v>
      </c>
    </row>
    <row r="108" spans="1:6" s="1" customFormat="1" ht="21.75" customHeight="1">
      <c r="A108" s="20"/>
      <c r="B108" s="20"/>
      <c r="C108" s="24" t="s">
        <v>246</v>
      </c>
      <c r="D108" s="94">
        <v>500</v>
      </c>
      <c r="E108" s="89"/>
      <c r="F108" s="5" t="s">
        <v>145</v>
      </c>
    </row>
    <row r="109" spans="1:6" s="1" customFormat="1" ht="28.5" customHeight="1">
      <c r="A109" s="20"/>
      <c r="B109" s="20"/>
      <c r="C109" s="5" t="s">
        <v>187</v>
      </c>
      <c r="D109" s="94"/>
      <c r="E109" s="89">
        <v>6000</v>
      </c>
      <c r="F109" s="5" t="s">
        <v>146</v>
      </c>
    </row>
    <row r="110" spans="1:6" s="1" customFormat="1" ht="29.25" customHeight="1">
      <c r="A110" s="20"/>
      <c r="B110" s="20"/>
      <c r="C110" s="5" t="s">
        <v>184</v>
      </c>
      <c r="D110" s="94"/>
      <c r="E110" s="89">
        <v>1711368</v>
      </c>
      <c r="F110" s="5" t="s">
        <v>350</v>
      </c>
    </row>
    <row r="111" spans="1:6" s="1" customFormat="1" ht="25.5" customHeight="1">
      <c r="A111" s="20"/>
      <c r="B111" s="20"/>
      <c r="C111" s="5" t="s">
        <v>188</v>
      </c>
      <c r="D111" s="94"/>
      <c r="E111" s="89">
        <v>122740</v>
      </c>
      <c r="F111" s="5" t="s">
        <v>137</v>
      </c>
    </row>
    <row r="112" spans="1:6" s="1" customFormat="1" ht="24.75" customHeight="1">
      <c r="A112" s="20"/>
      <c r="B112" s="20"/>
      <c r="C112" s="5" t="s">
        <v>177</v>
      </c>
      <c r="D112" s="94"/>
      <c r="E112" s="89">
        <v>270819</v>
      </c>
      <c r="F112" s="5" t="s">
        <v>134</v>
      </c>
    </row>
    <row r="113" spans="1:6" s="1" customFormat="1" ht="21.75" customHeight="1">
      <c r="A113" s="20"/>
      <c r="B113" s="20"/>
      <c r="C113" s="5" t="s">
        <v>178</v>
      </c>
      <c r="D113" s="94"/>
      <c r="E113" s="89">
        <v>41667</v>
      </c>
      <c r="F113" s="5" t="s">
        <v>138</v>
      </c>
    </row>
    <row r="114" spans="1:6" s="1" customFormat="1" ht="38.25" customHeight="1">
      <c r="A114" s="20"/>
      <c r="B114" s="20"/>
      <c r="C114" s="5" t="s">
        <v>189</v>
      </c>
      <c r="D114" s="94"/>
      <c r="E114" s="89">
        <v>20000</v>
      </c>
      <c r="F114" s="5" t="s">
        <v>129</v>
      </c>
    </row>
    <row r="115" spans="1:6" s="42" customFormat="1" ht="21.75" customHeight="1">
      <c r="A115" s="57"/>
      <c r="B115" s="57"/>
      <c r="C115" s="58" t="s">
        <v>303</v>
      </c>
      <c r="D115" s="94"/>
      <c r="E115" s="89">
        <v>6500</v>
      </c>
      <c r="F115" s="58" t="s">
        <v>358</v>
      </c>
    </row>
    <row r="116" spans="1:6" s="1" customFormat="1" ht="44.25" customHeight="1">
      <c r="A116" s="20"/>
      <c r="B116" s="20"/>
      <c r="C116" s="5" t="s">
        <v>172</v>
      </c>
      <c r="D116" s="94"/>
      <c r="E116" s="89">
        <v>44950</v>
      </c>
      <c r="F116" s="97" t="s">
        <v>455</v>
      </c>
    </row>
    <row r="117" spans="1:6" s="1" customFormat="1" ht="26.25" customHeight="1">
      <c r="A117" s="20"/>
      <c r="B117" s="20"/>
      <c r="C117" s="5" t="s">
        <v>179</v>
      </c>
      <c r="D117" s="94"/>
      <c r="E117" s="89">
        <v>1200</v>
      </c>
      <c r="F117" s="5" t="s">
        <v>107</v>
      </c>
    </row>
    <row r="118" spans="1:6" s="1" customFormat="1" ht="26.25" customHeight="1">
      <c r="A118" s="20"/>
      <c r="B118" s="20"/>
      <c r="C118" s="5" t="s">
        <v>180</v>
      </c>
      <c r="D118" s="94"/>
      <c r="E118" s="89">
        <v>32000</v>
      </c>
      <c r="F118" s="50" t="s">
        <v>389</v>
      </c>
    </row>
    <row r="119" spans="1:6" s="1" customFormat="1" ht="30" customHeight="1">
      <c r="A119" s="20"/>
      <c r="B119" s="20"/>
      <c r="C119" s="5" t="s">
        <v>171</v>
      </c>
      <c r="D119" s="94"/>
      <c r="E119" s="89">
        <v>5000</v>
      </c>
      <c r="F119" s="50" t="s">
        <v>454</v>
      </c>
    </row>
    <row r="120" spans="1:6" s="1" customFormat="1" ht="21.75" customHeight="1">
      <c r="A120" s="20"/>
      <c r="B120" s="20"/>
      <c r="C120" s="5" t="s">
        <v>183</v>
      </c>
      <c r="D120" s="94"/>
      <c r="E120" s="89">
        <v>93205</v>
      </c>
      <c r="F120" s="96" t="s">
        <v>453</v>
      </c>
    </row>
    <row r="121" spans="1:6" s="42" customFormat="1" ht="21.75" customHeight="1">
      <c r="A121" s="57"/>
      <c r="B121" s="57"/>
      <c r="C121" s="5" t="s">
        <v>397</v>
      </c>
      <c r="D121" s="94"/>
      <c r="E121" s="89">
        <v>2400</v>
      </c>
      <c r="F121" s="59" t="s">
        <v>347</v>
      </c>
    </row>
    <row r="122" spans="1:6" s="42" customFormat="1" ht="21.75" customHeight="1">
      <c r="A122" s="57"/>
      <c r="B122" s="57"/>
      <c r="C122" s="5" t="s">
        <v>404</v>
      </c>
      <c r="D122" s="94"/>
      <c r="E122" s="89">
        <v>3000</v>
      </c>
      <c r="F122" s="59" t="s">
        <v>423</v>
      </c>
    </row>
    <row r="123" spans="1:6" s="42" customFormat="1" ht="21.75" customHeight="1">
      <c r="A123" s="57"/>
      <c r="B123" s="57"/>
      <c r="C123" s="5" t="s">
        <v>452</v>
      </c>
      <c r="D123" s="94"/>
      <c r="E123" s="89">
        <v>41500</v>
      </c>
      <c r="F123" s="59" t="s">
        <v>440</v>
      </c>
    </row>
    <row r="124" spans="1:6" s="1" customFormat="1" ht="16.5" customHeight="1">
      <c r="A124" s="20"/>
      <c r="B124" s="20"/>
      <c r="C124" s="5" t="s">
        <v>185</v>
      </c>
      <c r="D124" s="94"/>
      <c r="E124" s="89">
        <v>25500</v>
      </c>
      <c r="F124" s="5" t="s">
        <v>111</v>
      </c>
    </row>
    <row r="125" spans="1:6" s="1" customFormat="1" ht="24.75" customHeight="1">
      <c r="A125" s="20"/>
      <c r="B125" s="20"/>
      <c r="C125" s="5" t="s">
        <v>186</v>
      </c>
      <c r="D125" s="94"/>
      <c r="E125" s="89">
        <v>2500</v>
      </c>
      <c r="F125" s="5" t="s">
        <v>220</v>
      </c>
    </row>
    <row r="126" spans="1:6" s="1" customFormat="1" ht="24.75" customHeight="1">
      <c r="A126" s="20"/>
      <c r="B126" s="20"/>
      <c r="C126" s="5" t="s">
        <v>190</v>
      </c>
      <c r="D126" s="94"/>
      <c r="E126" s="89">
        <v>32290</v>
      </c>
      <c r="F126" s="5" t="s">
        <v>219</v>
      </c>
    </row>
    <row r="127" spans="1:6" s="1" customFormat="1" ht="35.25" customHeight="1">
      <c r="A127" s="20"/>
      <c r="B127" s="20"/>
      <c r="C127" s="5" t="s">
        <v>403</v>
      </c>
      <c r="D127" s="94"/>
      <c r="E127" s="89">
        <v>11500</v>
      </c>
      <c r="F127" s="5" t="s">
        <v>418</v>
      </c>
    </row>
    <row r="128" spans="1:6" s="1" customFormat="1" ht="33" customHeight="1">
      <c r="A128" s="20"/>
      <c r="B128" s="20"/>
      <c r="C128" s="50" t="s">
        <v>401</v>
      </c>
      <c r="D128" s="94"/>
      <c r="E128" s="89">
        <v>3950</v>
      </c>
      <c r="F128" s="5" t="s">
        <v>451</v>
      </c>
    </row>
    <row r="129" spans="1:6" s="1" customFormat="1" ht="24.75" customHeight="1">
      <c r="A129" s="20"/>
      <c r="B129" s="20"/>
      <c r="C129" s="5" t="s">
        <v>402</v>
      </c>
      <c r="D129" s="94"/>
      <c r="E129" s="89">
        <v>56400</v>
      </c>
      <c r="F129" s="5" t="s">
        <v>430</v>
      </c>
    </row>
    <row r="130" spans="1:6" s="1" customFormat="1" ht="24.75" customHeight="1">
      <c r="A130" s="20"/>
      <c r="B130" s="20"/>
      <c r="C130" s="5" t="s">
        <v>169</v>
      </c>
      <c r="D130" s="94"/>
      <c r="E130" s="89">
        <v>147000</v>
      </c>
      <c r="F130" s="96" t="s">
        <v>471</v>
      </c>
    </row>
    <row r="131" spans="1:6" s="1" customFormat="1" ht="35.25" customHeight="1">
      <c r="A131" s="20"/>
      <c r="B131" s="20"/>
      <c r="C131" s="5" t="s">
        <v>199</v>
      </c>
      <c r="D131" s="94"/>
      <c r="E131" s="89">
        <v>8100</v>
      </c>
      <c r="F131" s="59" t="s">
        <v>321</v>
      </c>
    </row>
    <row r="132" spans="1:6" s="3" customFormat="1" ht="21.75" customHeight="1">
      <c r="A132" s="20"/>
      <c r="B132" s="20"/>
      <c r="C132" s="35" t="s">
        <v>91</v>
      </c>
      <c r="D132" s="79">
        <f>SUM(D107:D131)</f>
        <v>2200</v>
      </c>
      <c r="E132" s="79">
        <f>SUM(E107:E131)</f>
        <v>2689589</v>
      </c>
      <c r="F132" s="8" t="s">
        <v>294</v>
      </c>
    </row>
    <row r="133" spans="1:6" s="14" customFormat="1" ht="24.75" customHeight="1">
      <c r="A133" s="27"/>
      <c r="B133" s="27">
        <v>75075</v>
      </c>
      <c r="C133" s="4" t="s">
        <v>472</v>
      </c>
      <c r="D133" s="104"/>
      <c r="E133" s="122"/>
      <c r="F133" s="4" t="s">
        <v>472</v>
      </c>
    </row>
    <row r="134" spans="1:6" s="15" customFormat="1" ht="24.75" customHeight="1">
      <c r="A134" s="21"/>
      <c r="B134" s="21"/>
      <c r="C134" s="13" t="s">
        <v>303</v>
      </c>
      <c r="D134" s="94"/>
      <c r="E134" s="89">
        <v>3000</v>
      </c>
      <c r="F134" s="13" t="s">
        <v>25</v>
      </c>
    </row>
    <row r="135" spans="1:6" s="1" customFormat="1" ht="24.75" customHeight="1">
      <c r="A135" s="20"/>
      <c r="B135" s="20"/>
      <c r="C135" s="13" t="s">
        <v>172</v>
      </c>
      <c r="D135" s="94"/>
      <c r="E135" s="89">
        <v>8000</v>
      </c>
      <c r="F135" s="5" t="s">
        <v>144</v>
      </c>
    </row>
    <row r="136" spans="1:6" s="1" customFormat="1" ht="70.5" customHeight="1">
      <c r="A136" s="20"/>
      <c r="B136" s="20"/>
      <c r="C136" s="13" t="s">
        <v>183</v>
      </c>
      <c r="D136" s="94"/>
      <c r="E136" s="89">
        <v>16000</v>
      </c>
      <c r="F136" s="50" t="s">
        <v>359</v>
      </c>
    </row>
    <row r="137" spans="1:6" s="1" customFormat="1" ht="25.5" customHeight="1">
      <c r="A137" s="20"/>
      <c r="B137" s="20"/>
      <c r="C137" s="5" t="s">
        <v>397</v>
      </c>
      <c r="D137" s="94"/>
      <c r="E137" s="89">
        <v>5000</v>
      </c>
      <c r="F137" s="50" t="s">
        <v>332</v>
      </c>
    </row>
    <row r="138" spans="1:6" s="3" customFormat="1" ht="24.75" customHeight="1">
      <c r="A138" s="20"/>
      <c r="B138" s="20"/>
      <c r="C138" s="35" t="s">
        <v>118</v>
      </c>
      <c r="D138" s="79">
        <f>SUM(D133:D136)</f>
        <v>0</v>
      </c>
      <c r="E138" s="79">
        <f>SUM(E133:E137)</f>
        <v>32000</v>
      </c>
      <c r="F138" s="8" t="s">
        <v>118</v>
      </c>
    </row>
    <row r="139" spans="1:6" s="10" customFormat="1" ht="24.75" customHeight="1">
      <c r="A139" s="44"/>
      <c r="B139" s="44"/>
      <c r="C139" s="43" t="s">
        <v>67</v>
      </c>
      <c r="D139" s="80">
        <f>SUM(D138+D132+D105+D96)</f>
        <v>62861</v>
      </c>
      <c r="E139" s="80">
        <f>SUM(E138+E132+E105+E96)</f>
        <v>2886724</v>
      </c>
      <c r="F139" s="43" t="s">
        <v>67</v>
      </c>
    </row>
    <row r="140" spans="1:6" s="1" customFormat="1" ht="60" customHeight="1">
      <c r="A140" s="20">
        <v>751</v>
      </c>
      <c r="B140" s="20"/>
      <c r="C140" s="4" t="s">
        <v>26</v>
      </c>
      <c r="D140" s="94"/>
      <c r="E140" s="89"/>
      <c r="F140" s="4" t="s">
        <v>26</v>
      </c>
    </row>
    <row r="141" spans="1:6" s="14" customFormat="1" ht="38.25">
      <c r="A141" s="27"/>
      <c r="B141" s="27">
        <v>75101</v>
      </c>
      <c r="C141" s="4" t="s">
        <v>90</v>
      </c>
      <c r="D141" s="104"/>
      <c r="E141" s="122"/>
      <c r="F141" s="4" t="s">
        <v>90</v>
      </c>
    </row>
    <row r="142" spans="1:6" s="1" customFormat="1" ht="42.75" customHeight="1">
      <c r="A142" s="20"/>
      <c r="B142" s="20"/>
      <c r="C142" s="97" t="s">
        <v>231</v>
      </c>
      <c r="D142" s="94">
        <v>1679</v>
      </c>
      <c r="E142" s="89"/>
      <c r="F142" s="5" t="s">
        <v>140</v>
      </c>
    </row>
    <row r="143" spans="1:6" s="1" customFormat="1" ht="25.5">
      <c r="A143" s="20"/>
      <c r="B143" s="20"/>
      <c r="C143" s="5" t="s">
        <v>172</v>
      </c>
      <c r="D143" s="94"/>
      <c r="E143" s="89">
        <v>679</v>
      </c>
      <c r="F143" s="5" t="s">
        <v>142</v>
      </c>
    </row>
    <row r="144" spans="1:6" s="1" customFormat="1" ht="12.75">
      <c r="A144" s="20"/>
      <c r="B144" s="20"/>
      <c r="C144" s="5" t="s">
        <v>183</v>
      </c>
      <c r="D144" s="94"/>
      <c r="E144" s="89"/>
      <c r="F144" s="5"/>
    </row>
    <row r="145" spans="1:6" s="1" customFormat="1" ht="33.75">
      <c r="A145" s="20"/>
      <c r="B145" s="20"/>
      <c r="C145" s="50" t="s">
        <v>401</v>
      </c>
      <c r="D145" s="94"/>
      <c r="E145" s="89">
        <v>500</v>
      </c>
      <c r="F145" s="5" t="s">
        <v>451</v>
      </c>
    </row>
    <row r="146" spans="1:6" s="1" customFormat="1" ht="25.5" customHeight="1">
      <c r="A146" s="20"/>
      <c r="B146" s="20"/>
      <c r="C146" s="50" t="s">
        <v>402</v>
      </c>
      <c r="D146" s="94"/>
      <c r="E146" s="89">
        <v>500</v>
      </c>
      <c r="F146" s="5" t="s">
        <v>430</v>
      </c>
    </row>
    <row r="147" spans="1:6" s="3" customFormat="1" ht="12.75">
      <c r="A147" s="20"/>
      <c r="B147" s="20"/>
      <c r="C147" s="35" t="s">
        <v>92</v>
      </c>
      <c r="D147" s="79">
        <f>SUM(D142:D144)</f>
        <v>1679</v>
      </c>
      <c r="E147" s="79">
        <f>SUM(E142:E146)</f>
        <v>1679</v>
      </c>
      <c r="F147" s="8" t="s">
        <v>92</v>
      </c>
    </row>
    <row r="148" spans="1:6" s="10" customFormat="1" ht="21" customHeight="1">
      <c r="A148" s="44"/>
      <c r="B148" s="44"/>
      <c r="C148" s="43" t="s">
        <v>99</v>
      </c>
      <c r="D148" s="80">
        <f>SUM(D147)</f>
        <v>1679</v>
      </c>
      <c r="E148" s="80">
        <f>SUM(E147)</f>
        <v>1679</v>
      </c>
      <c r="F148" s="43" t="s">
        <v>99</v>
      </c>
    </row>
    <row r="149" spans="1:6" s="1" customFormat="1" ht="12.75" hidden="1">
      <c r="A149" s="20"/>
      <c r="B149" s="20"/>
      <c r="C149" s="5"/>
      <c r="D149" s="94"/>
      <c r="E149" s="89"/>
      <c r="F149" s="5"/>
    </row>
    <row r="150" spans="1:6" s="1" customFormat="1" ht="12.75" hidden="1">
      <c r="A150" s="20"/>
      <c r="B150" s="20"/>
      <c r="C150" s="5"/>
      <c r="D150" s="94"/>
      <c r="E150" s="89"/>
      <c r="F150" s="5"/>
    </row>
    <row r="151" spans="1:6" s="1" customFormat="1" ht="12.75" hidden="1">
      <c r="A151" s="20"/>
      <c r="B151" s="20"/>
      <c r="C151" s="5"/>
      <c r="D151" s="94"/>
      <c r="E151" s="89"/>
      <c r="F151" s="5"/>
    </row>
    <row r="152" spans="1:6" s="1" customFormat="1" ht="12.75" hidden="1">
      <c r="A152" s="20"/>
      <c r="B152" s="20"/>
      <c r="C152" s="5"/>
      <c r="D152" s="94"/>
      <c r="E152" s="89"/>
      <c r="F152" s="5"/>
    </row>
    <row r="153" spans="1:6" s="1" customFormat="1" ht="12.75" hidden="1">
      <c r="A153" s="20"/>
      <c r="B153" s="20"/>
      <c r="C153" s="5"/>
      <c r="D153" s="94"/>
      <c r="E153" s="89"/>
      <c r="F153" s="5"/>
    </row>
    <row r="154" spans="1:6" s="1" customFormat="1" ht="37.5" customHeight="1">
      <c r="A154" s="20">
        <v>754</v>
      </c>
      <c r="B154" s="20"/>
      <c r="C154" s="4" t="s">
        <v>27</v>
      </c>
      <c r="D154" s="94"/>
      <c r="E154" s="89"/>
      <c r="F154" s="4" t="s">
        <v>27</v>
      </c>
    </row>
    <row r="155" spans="1:6" s="14" customFormat="1" ht="20.25" customHeight="1">
      <c r="A155" s="27"/>
      <c r="B155" s="27">
        <v>75412</v>
      </c>
      <c r="C155" s="4" t="s">
        <v>28</v>
      </c>
      <c r="D155" s="104"/>
      <c r="E155" s="122"/>
      <c r="F155" s="4" t="s">
        <v>28</v>
      </c>
    </row>
    <row r="156" spans="1:6" s="15" customFormat="1" ht="24.75" customHeight="1">
      <c r="A156" s="21"/>
      <c r="B156" s="20"/>
      <c r="C156" s="13" t="s">
        <v>209</v>
      </c>
      <c r="D156" s="94"/>
      <c r="E156" s="89">
        <v>12000</v>
      </c>
      <c r="F156" s="50" t="s">
        <v>388</v>
      </c>
    </row>
    <row r="157" spans="1:6" s="1" customFormat="1" ht="25.5">
      <c r="A157" s="20"/>
      <c r="B157" s="20"/>
      <c r="C157" s="5" t="s">
        <v>184</v>
      </c>
      <c r="D157" s="94"/>
      <c r="E157" s="89">
        <v>13513</v>
      </c>
      <c r="F157" s="5" t="s">
        <v>351</v>
      </c>
    </row>
    <row r="158" spans="1:6" s="1" customFormat="1" ht="25.5">
      <c r="A158" s="20"/>
      <c r="B158" s="20"/>
      <c r="C158" s="5" t="s">
        <v>191</v>
      </c>
      <c r="D158" s="94"/>
      <c r="E158" s="89">
        <v>1093</v>
      </c>
      <c r="F158" s="5" t="s">
        <v>137</v>
      </c>
    </row>
    <row r="159" spans="1:6" s="1" customFormat="1" ht="25.5">
      <c r="A159" s="20"/>
      <c r="B159" s="20"/>
      <c r="C159" s="5" t="s">
        <v>177</v>
      </c>
      <c r="D159" s="94"/>
      <c r="E159" s="89">
        <v>2311</v>
      </c>
      <c r="F159" s="5" t="s">
        <v>441</v>
      </c>
    </row>
    <row r="160" spans="1:6" s="1" customFormat="1" ht="12.75">
      <c r="A160" s="20"/>
      <c r="B160" s="20"/>
      <c r="C160" s="5" t="s">
        <v>178</v>
      </c>
      <c r="D160" s="94"/>
      <c r="E160" s="89">
        <v>358</v>
      </c>
      <c r="F160" s="5" t="s">
        <v>108</v>
      </c>
    </row>
    <row r="161" spans="1:6" s="1" customFormat="1" ht="26.25" customHeight="1">
      <c r="A161" s="20"/>
      <c r="B161" s="20"/>
      <c r="C161" s="5" t="s">
        <v>172</v>
      </c>
      <c r="D161" s="94"/>
      <c r="E161" s="89">
        <v>18000</v>
      </c>
      <c r="F161" s="50" t="s">
        <v>387</v>
      </c>
    </row>
    <row r="162" spans="1:6" s="1" customFormat="1" ht="30" customHeight="1">
      <c r="A162" s="20"/>
      <c r="B162" s="20"/>
      <c r="C162" s="5" t="s">
        <v>180</v>
      </c>
      <c r="D162" s="94"/>
      <c r="E162" s="89">
        <v>4000</v>
      </c>
      <c r="F162" s="5" t="s">
        <v>386</v>
      </c>
    </row>
    <row r="163" spans="1:6" s="1" customFormat="1" ht="25.5">
      <c r="A163" s="20"/>
      <c r="B163" s="20"/>
      <c r="C163" s="5" t="s">
        <v>171</v>
      </c>
      <c r="D163" s="94"/>
      <c r="E163" s="89">
        <v>4000</v>
      </c>
      <c r="F163" s="5" t="s">
        <v>385</v>
      </c>
    </row>
    <row r="164" spans="1:6" s="1" customFormat="1" ht="12.75">
      <c r="A164" s="20"/>
      <c r="B164" s="20"/>
      <c r="C164" s="5" t="s">
        <v>183</v>
      </c>
      <c r="D164" s="94"/>
      <c r="E164" s="89">
        <v>1500</v>
      </c>
      <c r="F164" s="5" t="s">
        <v>384</v>
      </c>
    </row>
    <row r="165" spans="1:6" s="1" customFormat="1" ht="12.75">
      <c r="A165" s="20"/>
      <c r="B165" s="20"/>
      <c r="C165" s="5" t="s">
        <v>192</v>
      </c>
      <c r="D165" s="94"/>
      <c r="E165" s="89">
        <v>0</v>
      </c>
      <c r="F165" s="5" t="s">
        <v>352</v>
      </c>
    </row>
    <row r="166" spans="1:6" s="1" customFormat="1" ht="25.5">
      <c r="A166" s="20"/>
      <c r="B166" s="20"/>
      <c r="C166" s="5" t="s">
        <v>186</v>
      </c>
      <c r="D166" s="94"/>
      <c r="E166" s="89">
        <v>2500</v>
      </c>
      <c r="F166" s="5" t="s">
        <v>383</v>
      </c>
    </row>
    <row r="167" spans="1:6" s="1" customFormat="1" ht="29.25" customHeight="1">
      <c r="A167" s="20"/>
      <c r="B167" s="20"/>
      <c r="C167" s="5" t="s">
        <v>190</v>
      </c>
      <c r="D167" s="94"/>
      <c r="E167" s="89">
        <v>764</v>
      </c>
      <c r="F167" s="5" t="s">
        <v>450</v>
      </c>
    </row>
    <row r="168" spans="1:6" s="1" customFormat="1" ht="24.75" customHeight="1">
      <c r="A168" s="20"/>
      <c r="B168" s="20"/>
      <c r="C168" s="50" t="s">
        <v>304</v>
      </c>
      <c r="D168" s="94"/>
      <c r="E168" s="89">
        <v>100</v>
      </c>
      <c r="F168" s="13" t="s">
        <v>353</v>
      </c>
    </row>
    <row r="169" spans="1:6" s="3" customFormat="1" ht="21" customHeight="1">
      <c r="A169" s="20"/>
      <c r="B169" s="20"/>
      <c r="C169" s="35" t="s">
        <v>166</v>
      </c>
      <c r="D169" s="79">
        <f>SUM(D155:D168)</f>
        <v>0</v>
      </c>
      <c r="E169" s="79">
        <f>SUM(E155:E168)</f>
        <v>60139</v>
      </c>
      <c r="F169" s="8" t="s">
        <v>166</v>
      </c>
    </row>
    <row r="170" spans="1:6" s="14" customFormat="1" ht="12.75">
      <c r="A170" s="27"/>
      <c r="B170" s="27">
        <v>75414</v>
      </c>
      <c r="C170" s="4" t="s">
        <v>29</v>
      </c>
      <c r="D170" s="104"/>
      <c r="E170" s="122"/>
      <c r="F170" s="4" t="s">
        <v>29</v>
      </c>
    </row>
    <row r="171" spans="1:6" s="1" customFormat="1" ht="28.5" customHeight="1">
      <c r="A171" s="20"/>
      <c r="B171" s="20"/>
      <c r="C171" s="116" t="s">
        <v>231</v>
      </c>
      <c r="D171" s="94">
        <v>1000</v>
      </c>
      <c r="E171" s="89"/>
      <c r="F171" s="5" t="s">
        <v>449</v>
      </c>
    </row>
    <row r="172" spans="1:6" s="1" customFormat="1" ht="12.75">
      <c r="A172" s="20"/>
      <c r="B172" s="20"/>
      <c r="C172" s="5" t="s">
        <v>303</v>
      </c>
      <c r="D172" s="94"/>
      <c r="E172" s="89">
        <v>1000</v>
      </c>
      <c r="F172" s="5" t="s">
        <v>354</v>
      </c>
    </row>
    <row r="173" spans="1:6" s="3" customFormat="1" ht="12.75">
      <c r="A173" s="20"/>
      <c r="B173" s="20"/>
      <c r="C173" s="35" t="s">
        <v>65</v>
      </c>
      <c r="D173" s="79">
        <f>SUM(D171:D172)</f>
        <v>1000</v>
      </c>
      <c r="E173" s="79">
        <f>SUM(E171:E172)</f>
        <v>1000</v>
      </c>
      <c r="F173" s="8" t="s">
        <v>65</v>
      </c>
    </row>
    <row r="174" spans="1:6" s="10" customFormat="1" ht="21.75" customHeight="1">
      <c r="A174" s="44"/>
      <c r="B174" s="44"/>
      <c r="C174" s="43" t="s">
        <v>66</v>
      </c>
      <c r="D174" s="80">
        <f>SUM(D169+D173)</f>
        <v>1000</v>
      </c>
      <c r="E174" s="80">
        <f>SUM(E169+E173)</f>
        <v>61139</v>
      </c>
      <c r="F174" s="43" t="s">
        <v>66</v>
      </c>
    </row>
    <row r="175" spans="1:6" s="1" customFormat="1" ht="77.25" customHeight="1">
      <c r="A175" s="20">
        <v>756</v>
      </c>
      <c r="B175" s="20"/>
      <c r="C175" s="4" t="s">
        <v>30</v>
      </c>
      <c r="D175" s="79"/>
      <c r="E175" s="90"/>
      <c r="F175" s="4" t="s">
        <v>30</v>
      </c>
    </row>
    <row r="176" spans="1:6" s="14" customFormat="1" ht="28.5" customHeight="1">
      <c r="A176" s="28"/>
      <c r="B176" s="27">
        <v>75601</v>
      </c>
      <c r="C176" s="4" t="s">
        <v>31</v>
      </c>
      <c r="D176" s="104"/>
      <c r="E176" s="122"/>
      <c r="F176" s="4" t="s">
        <v>31</v>
      </c>
    </row>
    <row r="177" spans="1:6" s="1" customFormat="1" ht="36.75" customHeight="1">
      <c r="A177" s="20"/>
      <c r="B177" s="20"/>
      <c r="C177" s="52" t="s">
        <v>250</v>
      </c>
      <c r="D177" s="94">
        <v>50000</v>
      </c>
      <c r="E177" s="90"/>
      <c r="F177" s="97" t="s">
        <v>491</v>
      </c>
    </row>
    <row r="178" spans="1:6" s="1" customFormat="1" ht="27.75" customHeight="1">
      <c r="A178" s="20"/>
      <c r="B178" s="20"/>
      <c r="C178" s="25" t="s">
        <v>249</v>
      </c>
      <c r="D178" s="94">
        <v>100</v>
      </c>
      <c r="E178" s="90"/>
      <c r="F178" s="5" t="s">
        <v>112</v>
      </c>
    </row>
    <row r="179" spans="1:6" s="3" customFormat="1" ht="24" customHeight="1">
      <c r="A179" s="20"/>
      <c r="B179" s="20"/>
      <c r="C179" s="35" t="s">
        <v>93</v>
      </c>
      <c r="D179" s="79">
        <f>SUM(D177:D178)</f>
        <v>50100</v>
      </c>
      <c r="E179" s="79">
        <f>SUM(E177:E178)</f>
        <v>0</v>
      </c>
      <c r="F179" s="8" t="s">
        <v>361</v>
      </c>
    </row>
    <row r="180" spans="1:6" s="14" customFormat="1" ht="57.75" customHeight="1">
      <c r="A180" s="28"/>
      <c r="B180" s="27">
        <v>75615</v>
      </c>
      <c r="C180" s="63" t="s">
        <v>300</v>
      </c>
      <c r="D180" s="104"/>
      <c r="E180" s="122"/>
      <c r="F180" s="63" t="s">
        <v>300</v>
      </c>
    </row>
    <row r="181" spans="1:6" s="1" customFormat="1" ht="31.5" customHeight="1">
      <c r="A181" s="20"/>
      <c r="B181" s="20"/>
      <c r="C181" s="24" t="s">
        <v>251</v>
      </c>
      <c r="D181" s="94">
        <v>1717000</v>
      </c>
      <c r="E181" s="90"/>
      <c r="F181" s="50" t="s">
        <v>382</v>
      </c>
    </row>
    <row r="182" spans="1:6" s="1" customFormat="1" ht="69" customHeight="1">
      <c r="A182" s="20"/>
      <c r="B182" s="20"/>
      <c r="C182" s="24" t="s">
        <v>252</v>
      </c>
      <c r="D182" s="94">
        <v>560</v>
      </c>
      <c r="E182" s="90"/>
      <c r="F182" s="97" t="s">
        <v>305</v>
      </c>
    </row>
    <row r="183" spans="1:6" s="1" customFormat="1" ht="57" customHeight="1">
      <c r="A183" s="20"/>
      <c r="B183" s="20"/>
      <c r="C183" s="24" t="s">
        <v>253</v>
      </c>
      <c r="D183" s="94">
        <v>48500</v>
      </c>
      <c r="E183" s="90"/>
      <c r="F183" s="50" t="s">
        <v>348</v>
      </c>
    </row>
    <row r="184" spans="1:6" s="1" customFormat="1" ht="28.5" customHeight="1">
      <c r="A184" s="20"/>
      <c r="B184" s="20"/>
      <c r="C184" s="24" t="s">
        <v>254</v>
      </c>
      <c r="D184" s="94">
        <v>46000</v>
      </c>
      <c r="E184" s="90"/>
      <c r="F184" s="50" t="s">
        <v>381</v>
      </c>
    </row>
    <row r="185" spans="1:6" s="1" customFormat="1" ht="26.25" customHeight="1">
      <c r="A185" s="20"/>
      <c r="B185" s="20"/>
      <c r="C185" s="24" t="s">
        <v>255</v>
      </c>
      <c r="D185" s="94">
        <v>500</v>
      </c>
      <c r="E185" s="90"/>
      <c r="F185" s="50" t="s">
        <v>323</v>
      </c>
    </row>
    <row r="186" spans="1:6" s="1" customFormat="1" ht="27" customHeight="1">
      <c r="A186" s="20"/>
      <c r="B186" s="20"/>
      <c r="C186" s="24" t="s">
        <v>249</v>
      </c>
      <c r="D186" s="94">
        <v>2000</v>
      </c>
      <c r="E186" s="90"/>
      <c r="F186" s="50" t="s">
        <v>380</v>
      </c>
    </row>
    <row r="187" spans="1:6" s="1" customFormat="1" ht="36.75" customHeight="1">
      <c r="A187" s="20"/>
      <c r="B187" s="20"/>
      <c r="C187" s="50" t="s">
        <v>256</v>
      </c>
      <c r="D187" s="94">
        <v>13500</v>
      </c>
      <c r="E187" s="90"/>
      <c r="F187" s="50" t="s">
        <v>212</v>
      </c>
    </row>
    <row r="188" spans="1:6" s="3" customFormat="1" ht="24" customHeight="1">
      <c r="A188" s="20"/>
      <c r="B188" s="20"/>
      <c r="C188" s="35" t="s">
        <v>68</v>
      </c>
      <c r="D188" s="79">
        <f>SUM(D181:D187)</f>
        <v>1828060</v>
      </c>
      <c r="E188" s="79">
        <f>SUM(E181:E187)</f>
        <v>0</v>
      </c>
      <c r="F188" s="98" t="s">
        <v>366</v>
      </c>
    </row>
    <row r="189" spans="1:6" s="3" customFormat="1" ht="31.5" customHeight="1">
      <c r="A189" s="20"/>
      <c r="B189" s="20">
        <v>75616</v>
      </c>
      <c r="C189" s="116" t="s">
        <v>301</v>
      </c>
      <c r="D189" s="79"/>
      <c r="E189" s="79"/>
      <c r="F189" s="116" t="s">
        <v>301</v>
      </c>
    </row>
    <row r="190" spans="1:6" s="3" customFormat="1" ht="21.75" customHeight="1">
      <c r="A190" s="20"/>
      <c r="B190" s="20"/>
      <c r="C190" s="24" t="s">
        <v>251</v>
      </c>
      <c r="D190" s="94">
        <v>1072000</v>
      </c>
      <c r="E190" s="79"/>
      <c r="F190" s="50" t="s">
        <v>379</v>
      </c>
    </row>
    <row r="191" spans="1:6" s="3" customFormat="1" ht="40.5" customHeight="1">
      <c r="A191" s="20"/>
      <c r="B191" s="20"/>
      <c r="C191" s="25" t="s">
        <v>252</v>
      </c>
      <c r="D191" s="94">
        <v>97970</v>
      </c>
      <c r="E191" s="79"/>
      <c r="F191" s="97" t="s">
        <v>415</v>
      </c>
    </row>
    <row r="192" spans="1:6" s="3" customFormat="1" ht="30.75" customHeight="1">
      <c r="A192" s="20"/>
      <c r="B192" s="20"/>
      <c r="C192" s="25" t="s">
        <v>253</v>
      </c>
      <c r="D192" s="94">
        <v>21000</v>
      </c>
      <c r="E192" s="79"/>
      <c r="F192" s="50" t="s">
        <v>378</v>
      </c>
    </row>
    <row r="193" spans="1:6" s="3" customFormat="1" ht="21.75" customHeight="1">
      <c r="A193" s="20"/>
      <c r="B193" s="20"/>
      <c r="C193" s="25" t="s">
        <v>254</v>
      </c>
      <c r="D193" s="94">
        <v>152000</v>
      </c>
      <c r="E193" s="79"/>
      <c r="F193" s="50" t="s">
        <v>377</v>
      </c>
    </row>
    <row r="194" spans="1:6" s="3" customFormat="1" ht="21.75" customHeight="1">
      <c r="A194" s="20"/>
      <c r="B194" s="20"/>
      <c r="C194" s="25" t="s">
        <v>267</v>
      </c>
      <c r="D194" s="94">
        <v>500</v>
      </c>
      <c r="E194" s="79"/>
      <c r="F194" s="50" t="s">
        <v>272</v>
      </c>
    </row>
    <row r="195" spans="1:6" s="3" customFormat="1" ht="21.75" customHeight="1">
      <c r="A195" s="20"/>
      <c r="B195" s="20"/>
      <c r="C195" s="25" t="s">
        <v>268</v>
      </c>
      <c r="D195" s="94">
        <v>140000</v>
      </c>
      <c r="E195" s="79"/>
      <c r="F195" s="13" t="s">
        <v>270</v>
      </c>
    </row>
    <row r="196" spans="1:6" s="3" customFormat="1" ht="21.75" customHeight="1">
      <c r="A196" s="20"/>
      <c r="B196" s="20"/>
      <c r="C196" s="25" t="s">
        <v>269</v>
      </c>
      <c r="D196" s="94">
        <v>1000</v>
      </c>
      <c r="E196" s="79"/>
      <c r="F196" s="50" t="s">
        <v>271</v>
      </c>
    </row>
    <row r="197" spans="1:6" s="3" customFormat="1" ht="21.75" customHeight="1">
      <c r="A197" s="20"/>
      <c r="B197" s="20"/>
      <c r="C197" s="13" t="s">
        <v>255</v>
      </c>
      <c r="D197" s="94">
        <v>185000</v>
      </c>
      <c r="E197" s="79"/>
      <c r="F197" s="50" t="s">
        <v>323</v>
      </c>
    </row>
    <row r="198" spans="1:6" s="3" customFormat="1" ht="24.75" customHeight="1">
      <c r="A198" s="20"/>
      <c r="B198" s="20"/>
      <c r="C198" s="25" t="s">
        <v>249</v>
      </c>
      <c r="D198" s="94">
        <v>10000</v>
      </c>
      <c r="E198" s="79"/>
      <c r="F198" s="50" t="s">
        <v>376</v>
      </c>
    </row>
    <row r="199" spans="1:6" s="3" customFormat="1" ht="21.75" customHeight="1">
      <c r="A199" s="20"/>
      <c r="B199" s="20"/>
      <c r="C199" s="35" t="s">
        <v>302</v>
      </c>
      <c r="D199" s="79">
        <f>SUM(D190:D198)</f>
        <v>1679470</v>
      </c>
      <c r="E199" s="79">
        <f>SUM(E190:E198)</f>
        <v>0</v>
      </c>
      <c r="F199" s="112" t="s">
        <v>302</v>
      </c>
    </row>
    <row r="200" spans="1:6" s="14" customFormat="1" ht="48" customHeight="1">
      <c r="A200" s="27"/>
      <c r="B200" s="27">
        <v>75618</v>
      </c>
      <c r="C200" s="4" t="s">
        <v>206</v>
      </c>
      <c r="D200" s="104"/>
      <c r="E200" s="122"/>
      <c r="F200" s="4" t="s">
        <v>206</v>
      </c>
    </row>
    <row r="201" spans="1:6" s="15" customFormat="1" ht="33" customHeight="1">
      <c r="A201" s="21"/>
      <c r="B201" s="20"/>
      <c r="C201" s="25" t="s">
        <v>257</v>
      </c>
      <c r="D201" s="94">
        <v>270000</v>
      </c>
      <c r="E201" s="89"/>
      <c r="F201" s="61" t="s">
        <v>337</v>
      </c>
    </row>
    <row r="202" spans="1:6" s="15" customFormat="1" ht="30" customHeight="1">
      <c r="A202" s="21"/>
      <c r="B202" s="20"/>
      <c r="C202" s="25" t="s">
        <v>258</v>
      </c>
      <c r="D202" s="94">
        <v>150000</v>
      </c>
      <c r="E202" s="89"/>
      <c r="F202" s="55" t="s">
        <v>324</v>
      </c>
    </row>
    <row r="203" spans="1:6" s="15" customFormat="1" ht="50.25" customHeight="1">
      <c r="A203" s="21"/>
      <c r="B203" s="20"/>
      <c r="C203" s="56" t="s">
        <v>259</v>
      </c>
      <c r="D203" s="94">
        <v>46500</v>
      </c>
      <c r="E203" s="89"/>
      <c r="F203" s="55" t="s">
        <v>492</v>
      </c>
    </row>
    <row r="204" spans="1:6" s="15" customFormat="1" ht="29.25" customHeight="1">
      <c r="A204" s="21"/>
      <c r="B204" s="20"/>
      <c r="C204" s="55" t="s">
        <v>249</v>
      </c>
      <c r="D204" s="94">
        <v>100</v>
      </c>
      <c r="E204" s="89"/>
      <c r="F204" s="55" t="s">
        <v>375</v>
      </c>
    </row>
    <row r="205" spans="1:6" s="3" customFormat="1" ht="26.25" customHeight="1">
      <c r="A205" s="20"/>
      <c r="B205" s="20"/>
      <c r="C205" s="35" t="s">
        <v>69</v>
      </c>
      <c r="D205" s="79">
        <f>SUM(D200:D204)</f>
        <v>466600</v>
      </c>
      <c r="E205" s="79">
        <f>SUM(E200:E204)</f>
        <v>0</v>
      </c>
      <c r="F205" s="98" t="s">
        <v>374</v>
      </c>
    </row>
    <row r="206" spans="1:6" s="14" customFormat="1" ht="42.75" customHeight="1">
      <c r="A206" s="27"/>
      <c r="B206" s="20">
        <v>75621</v>
      </c>
      <c r="C206" s="4" t="s">
        <v>34</v>
      </c>
      <c r="D206" s="104"/>
      <c r="E206" s="122"/>
      <c r="F206" s="4" t="s">
        <v>34</v>
      </c>
    </row>
    <row r="207" spans="1:6" s="1" customFormat="1" ht="25.5" customHeight="1">
      <c r="A207" s="20"/>
      <c r="B207" s="27"/>
      <c r="C207" s="24" t="s">
        <v>260</v>
      </c>
      <c r="D207" s="94">
        <v>3128597</v>
      </c>
      <c r="E207" s="89"/>
      <c r="F207" s="5" t="s">
        <v>373</v>
      </c>
    </row>
    <row r="208" spans="1:6" s="1" customFormat="1" ht="25.5" customHeight="1">
      <c r="A208" s="20"/>
      <c r="B208" s="20"/>
      <c r="C208" s="24" t="s">
        <v>261</v>
      </c>
      <c r="D208" s="94">
        <v>80000</v>
      </c>
      <c r="E208" s="89"/>
      <c r="F208" s="5" t="s">
        <v>372</v>
      </c>
    </row>
    <row r="209" spans="1:6" s="3" customFormat="1" ht="27.75" customHeight="1">
      <c r="A209" s="20"/>
      <c r="B209" s="20"/>
      <c r="C209" s="35" t="s">
        <v>70</v>
      </c>
      <c r="D209" s="79">
        <f>SUM(D207:D208)</f>
        <v>3208597</v>
      </c>
      <c r="E209" s="79">
        <f>SUM(E207:E208)</f>
        <v>0</v>
      </c>
      <c r="F209" s="8" t="s">
        <v>371</v>
      </c>
    </row>
    <row r="210" spans="1:6" s="64" customFormat="1" ht="28.5" customHeight="1">
      <c r="A210" s="62"/>
      <c r="B210" s="27">
        <v>75647</v>
      </c>
      <c r="C210" s="63" t="s">
        <v>263</v>
      </c>
      <c r="D210" s="105"/>
      <c r="E210" s="105"/>
      <c r="F210" s="63" t="s">
        <v>263</v>
      </c>
    </row>
    <row r="211" spans="1:6" s="15" customFormat="1" ht="27.75" customHeight="1">
      <c r="A211" s="21"/>
      <c r="B211" s="20"/>
      <c r="C211" s="13" t="s">
        <v>232</v>
      </c>
      <c r="D211" s="94"/>
      <c r="E211" s="94">
        <v>163000</v>
      </c>
      <c r="F211" s="13" t="s">
        <v>338</v>
      </c>
    </row>
    <row r="212" spans="1:6" s="15" customFormat="1" ht="27.75" customHeight="1">
      <c r="A212" s="21"/>
      <c r="B212" s="20"/>
      <c r="C212" s="13" t="s">
        <v>303</v>
      </c>
      <c r="D212" s="94"/>
      <c r="E212" s="94">
        <v>8000</v>
      </c>
      <c r="F212" s="13" t="s">
        <v>340</v>
      </c>
    </row>
    <row r="213" spans="1:6" s="15" customFormat="1" ht="27.75" customHeight="1">
      <c r="A213" s="21"/>
      <c r="B213" s="20"/>
      <c r="C213" s="13" t="s">
        <v>172</v>
      </c>
      <c r="D213" s="94"/>
      <c r="E213" s="94">
        <v>4000</v>
      </c>
      <c r="F213" s="13" t="s">
        <v>448</v>
      </c>
    </row>
    <row r="214" spans="1:6" s="15" customFormat="1" ht="27.75" customHeight="1">
      <c r="A214" s="21"/>
      <c r="B214" s="20"/>
      <c r="C214" s="13" t="s">
        <v>183</v>
      </c>
      <c r="D214" s="94"/>
      <c r="E214" s="94">
        <v>7500</v>
      </c>
      <c r="F214" s="13" t="s">
        <v>339</v>
      </c>
    </row>
    <row r="215" spans="1:6" s="3" customFormat="1" ht="22.5" customHeight="1">
      <c r="A215" s="20"/>
      <c r="B215" s="20"/>
      <c r="C215" s="35" t="s">
        <v>233</v>
      </c>
      <c r="D215" s="79">
        <f>SUM(D211:D214)</f>
        <v>0</v>
      </c>
      <c r="E215" s="79">
        <f>SUM(E211:E214)</f>
        <v>182500</v>
      </c>
      <c r="F215" s="35" t="s">
        <v>233</v>
      </c>
    </row>
    <row r="216" spans="1:6" s="10" customFormat="1" ht="27" customHeight="1">
      <c r="A216" s="44"/>
      <c r="B216" s="20"/>
      <c r="C216" s="43" t="s">
        <v>71</v>
      </c>
      <c r="D216" s="80">
        <f>SUM(D215+D209+D205+D199+D188+D179)</f>
        <v>7232827</v>
      </c>
      <c r="E216" s="80">
        <f>SUM(E215+E209+E205+E199+E188+E179)</f>
        <v>182500</v>
      </c>
      <c r="F216" s="43" t="s">
        <v>71</v>
      </c>
    </row>
    <row r="217" spans="1:6" s="1" customFormat="1" ht="24.75" customHeight="1">
      <c r="A217" s="20">
        <v>757</v>
      </c>
      <c r="B217" s="44"/>
      <c r="C217" s="4" t="s">
        <v>35</v>
      </c>
      <c r="D217" s="94"/>
      <c r="E217" s="89"/>
      <c r="F217" s="4" t="s">
        <v>35</v>
      </c>
    </row>
    <row r="218" spans="1:6" s="14" customFormat="1" ht="38.25">
      <c r="A218" s="27"/>
      <c r="B218" s="20">
        <v>75702</v>
      </c>
      <c r="C218" s="4" t="s">
        <v>36</v>
      </c>
      <c r="D218" s="104"/>
      <c r="E218" s="122"/>
      <c r="F218" s="4" t="s">
        <v>36</v>
      </c>
    </row>
    <row r="219" spans="1:6" s="1" customFormat="1" ht="38.25" customHeight="1">
      <c r="A219" s="20"/>
      <c r="B219" s="27"/>
      <c r="C219" s="50" t="s">
        <v>205</v>
      </c>
      <c r="D219" s="79"/>
      <c r="E219" s="89">
        <v>50000</v>
      </c>
      <c r="F219" s="13" t="s">
        <v>148</v>
      </c>
    </row>
    <row r="220" spans="1:6" s="3" customFormat="1" ht="16.5" customHeight="1">
      <c r="A220" s="20"/>
      <c r="B220" s="20"/>
      <c r="C220" s="35" t="s">
        <v>94</v>
      </c>
      <c r="D220" s="79">
        <f>SUM(D219)</f>
        <v>0</v>
      </c>
      <c r="E220" s="79">
        <f>SUM(E219)</f>
        <v>50000</v>
      </c>
      <c r="F220" s="8" t="s">
        <v>94</v>
      </c>
    </row>
    <row r="221" spans="1:6" s="15" customFormat="1" ht="45.75" customHeight="1">
      <c r="A221" s="21"/>
      <c r="B221" s="20">
        <v>75704</v>
      </c>
      <c r="C221" s="68" t="s">
        <v>297</v>
      </c>
      <c r="D221" s="94"/>
      <c r="E221" s="94"/>
      <c r="F221" s="68" t="s">
        <v>297</v>
      </c>
    </row>
    <row r="222" spans="1:6" s="15" customFormat="1" ht="25.5" customHeight="1">
      <c r="A222" s="21"/>
      <c r="B222" s="21"/>
      <c r="C222" s="13" t="s">
        <v>299</v>
      </c>
      <c r="D222" s="94"/>
      <c r="E222" s="94">
        <v>28120</v>
      </c>
      <c r="F222" s="13" t="s">
        <v>447</v>
      </c>
    </row>
    <row r="223" spans="1:6" s="3" customFormat="1" ht="16.5" customHeight="1">
      <c r="A223" s="20"/>
      <c r="B223" s="20"/>
      <c r="C223" s="35" t="s">
        <v>298</v>
      </c>
      <c r="D223" s="79">
        <f>SUM(D222)</f>
        <v>0</v>
      </c>
      <c r="E223" s="79">
        <f>SUM(E222)</f>
        <v>28120</v>
      </c>
      <c r="F223" s="36" t="s">
        <v>298</v>
      </c>
    </row>
    <row r="224" spans="1:6" s="10" customFormat="1" ht="28.5" customHeight="1">
      <c r="A224" s="44"/>
      <c r="B224" s="20"/>
      <c r="C224" s="51" t="s">
        <v>95</v>
      </c>
      <c r="D224" s="80">
        <f>SUM(D223+D220)</f>
        <v>0</v>
      </c>
      <c r="E224" s="80">
        <f>SUM(E223+E220)</f>
        <v>78120</v>
      </c>
      <c r="F224" s="43" t="s">
        <v>95</v>
      </c>
    </row>
    <row r="225" spans="1:6" s="1" customFormat="1" ht="23.25" customHeight="1">
      <c r="A225" s="20">
        <v>758</v>
      </c>
      <c r="B225" s="44"/>
      <c r="C225" s="4" t="s">
        <v>37</v>
      </c>
      <c r="D225" s="94"/>
      <c r="E225" s="89"/>
      <c r="F225" s="4" t="s">
        <v>37</v>
      </c>
    </row>
    <row r="226" spans="1:6" s="14" customFormat="1" ht="37.5" customHeight="1">
      <c r="A226" s="27"/>
      <c r="B226" s="20">
        <v>75801</v>
      </c>
      <c r="C226" s="4" t="s">
        <v>38</v>
      </c>
      <c r="D226" s="95"/>
      <c r="E226" s="122"/>
      <c r="F226" s="4" t="s">
        <v>38</v>
      </c>
    </row>
    <row r="227" spans="1:6" s="1" customFormat="1" ht="38.25">
      <c r="A227" s="20"/>
      <c r="B227" s="27"/>
      <c r="C227" s="5" t="s">
        <v>262</v>
      </c>
      <c r="D227" s="94">
        <v>3875720</v>
      </c>
      <c r="E227" s="89"/>
      <c r="F227" s="5" t="s">
        <v>473</v>
      </c>
    </row>
    <row r="228" spans="1:6" s="3" customFormat="1" ht="20.25" customHeight="1">
      <c r="A228" s="20"/>
      <c r="B228" s="20"/>
      <c r="C228" s="35" t="s">
        <v>72</v>
      </c>
      <c r="D228" s="90">
        <f>SUM(D227)</f>
        <v>3875720</v>
      </c>
      <c r="E228" s="90">
        <f>SUM(E227)</f>
        <v>0</v>
      </c>
      <c r="F228" s="8" t="s">
        <v>72</v>
      </c>
    </row>
    <row r="229" spans="1:6" s="15" customFormat="1" ht="24.75" customHeight="1">
      <c r="A229" s="21"/>
      <c r="B229" s="20">
        <v>75807</v>
      </c>
      <c r="C229" s="41" t="s">
        <v>274</v>
      </c>
      <c r="D229" s="89"/>
      <c r="E229" s="89"/>
      <c r="F229" s="41" t="s">
        <v>274</v>
      </c>
    </row>
    <row r="230" spans="1:6" s="15" customFormat="1" ht="23.25" customHeight="1">
      <c r="A230" s="21"/>
      <c r="B230" s="20"/>
      <c r="C230" s="17" t="s">
        <v>262</v>
      </c>
      <c r="D230" s="89">
        <v>822137</v>
      </c>
      <c r="E230" s="89"/>
      <c r="F230" s="13" t="s">
        <v>275</v>
      </c>
    </row>
    <row r="231" spans="1:6" s="3" customFormat="1" ht="23.25" customHeight="1">
      <c r="A231" s="20"/>
      <c r="B231" s="20"/>
      <c r="C231" s="35" t="s">
        <v>234</v>
      </c>
      <c r="D231" s="90">
        <f>SUM(D230)</f>
        <v>822137</v>
      </c>
      <c r="E231" s="90">
        <f>SUM(E230)</f>
        <v>0</v>
      </c>
      <c r="F231" s="36" t="s">
        <v>234</v>
      </c>
    </row>
    <row r="232" spans="1:6" s="14" customFormat="1" ht="19.5" customHeight="1">
      <c r="A232" s="27"/>
      <c r="B232" s="20">
        <v>75818</v>
      </c>
      <c r="C232" s="4" t="s">
        <v>39</v>
      </c>
      <c r="D232" s="104"/>
      <c r="E232" s="122"/>
      <c r="F232" s="4" t="s">
        <v>39</v>
      </c>
    </row>
    <row r="233" spans="1:6" s="1" customFormat="1" ht="24.75" customHeight="1">
      <c r="A233" s="20"/>
      <c r="B233" s="27"/>
      <c r="C233" s="5" t="s">
        <v>193</v>
      </c>
      <c r="D233" s="94"/>
      <c r="E233" s="89">
        <v>50000</v>
      </c>
      <c r="F233" s="5" t="s">
        <v>325</v>
      </c>
    </row>
    <row r="234" spans="1:6" s="3" customFormat="1" ht="21" customHeight="1">
      <c r="A234" s="20"/>
      <c r="B234" s="20"/>
      <c r="C234" s="35" t="s">
        <v>73</v>
      </c>
      <c r="D234" s="79">
        <f>SUM(D233:D233)</f>
        <v>0</v>
      </c>
      <c r="E234" s="79">
        <f>SUM(E233:E233)</f>
        <v>50000</v>
      </c>
      <c r="F234" s="8" t="s">
        <v>73</v>
      </c>
    </row>
    <row r="235" spans="1:6" s="15" customFormat="1" ht="27.75" customHeight="1">
      <c r="A235" s="21"/>
      <c r="B235" s="20">
        <v>75831</v>
      </c>
      <c r="C235" s="41" t="s">
        <v>276</v>
      </c>
      <c r="D235" s="94"/>
      <c r="E235" s="94"/>
      <c r="F235" s="41" t="s">
        <v>276</v>
      </c>
    </row>
    <row r="236" spans="1:6" s="15" customFormat="1" ht="27" customHeight="1">
      <c r="A236" s="21"/>
      <c r="B236" s="20"/>
      <c r="C236" s="13" t="s">
        <v>262</v>
      </c>
      <c r="D236" s="94">
        <v>10523</v>
      </c>
      <c r="E236" s="94"/>
      <c r="F236" s="13" t="s">
        <v>277</v>
      </c>
    </row>
    <row r="237" spans="1:6" s="3" customFormat="1" ht="21" customHeight="1">
      <c r="A237" s="20"/>
      <c r="B237" s="20"/>
      <c r="C237" s="35" t="s">
        <v>235</v>
      </c>
      <c r="D237" s="79">
        <f>SUM(D236)</f>
        <v>10523</v>
      </c>
      <c r="E237" s="79">
        <f>SUM(E236)</f>
        <v>0</v>
      </c>
      <c r="F237" s="36" t="s">
        <v>235</v>
      </c>
    </row>
    <row r="238" spans="1:6" s="10" customFormat="1" ht="32.25" customHeight="1">
      <c r="A238" s="44"/>
      <c r="B238" s="20"/>
      <c r="C238" s="43" t="s">
        <v>74</v>
      </c>
      <c r="D238" s="80">
        <f>SUM(D228+D231+D234+D237)</f>
        <v>4708380</v>
      </c>
      <c r="E238" s="80">
        <f>SUM(E228+E231+E234+E237)</f>
        <v>50000</v>
      </c>
      <c r="F238" s="43" t="s">
        <v>74</v>
      </c>
    </row>
    <row r="239" spans="1:6" s="1" customFormat="1" ht="19.5" customHeight="1">
      <c r="A239" s="20">
        <v>801</v>
      </c>
      <c r="B239" s="44"/>
      <c r="C239" s="4" t="s">
        <v>5</v>
      </c>
      <c r="D239" s="80"/>
      <c r="E239" s="89"/>
      <c r="F239" s="4" t="s">
        <v>5</v>
      </c>
    </row>
    <row r="240" spans="1:6" s="14" customFormat="1" ht="18" customHeight="1">
      <c r="A240" s="27"/>
      <c r="B240" s="20">
        <v>80101</v>
      </c>
      <c r="C240" s="4" t="s">
        <v>40</v>
      </c>
      <c r="D240" s="104"/>
      <c r="E240" s="122"/>
      <c r="F240" s="4" t="s">
        <v>40</v>
      </c>
    </row>
    <row r="241" spans="1:6" s="1" customFormat="1" ht="18" customHeight="1">
      <c r="A241" s="20"/>
      <c r="B241" s="27"/>
      <c r="C241" s="25" t="s">
        <v>225</v>
      </c>
      <c r="D241" s="94">
        <v>3000</v>
      </c>
      <c r="E241" s="89"/>
      <c r="F241" s="5" t="s">
        <v>202</v>
      </c>
    </row>
    <row r="242" spans="1:6" s="1" customFormat="1" ht="12.75">
      <c r="A242" s="20"/>
      <c r="B242" s="27"/>
      <c r="C242" s="25" t="s">
        <v>248</v>
      </c>
      <c r="D242" s="94">
        <v>1000</v>
      </c>
      <c r="E242" s="89"/>
      <c r="F242" s="5" t="s">
        <v>474</v>
      </c>
    </row>
    <row r="243" spans="1:6" s="1" customFormat="1" ht="25.5">
      <c r="A243" s="20"/>
      <c r="B243" s="20"/>
      <c r="C243" s="13" t="s">
        <v>187</v>
      </c>
      <c r="D243" s="94"/>
      <c r="E243" s="89">
        <v>21500</v>
      </c>
      <c r="F243" s="5" t="s">
        <v>161</v>
      </c>
    </row>
    <row r="244" spans="1:6" s="1" customFormat="1" ht="25.5">
      <c r="A244" s="20"/>
      <c r="B244" s="20"/>
      <c r="C244" s="13" t="s">
        <v>184</v>
      </c>
      <c r="D244" s="94"/>
      <c r="E244" s="89">
        <v>1740000</v>
      </c>
      <c r="F244" s="5" t="s">
        <v>162</v>
      </c>
    </row>
    <row r="245" spans="1:6" s="1" customFormat="1" ht="25.5">
      <c r="A245" s="20"/>
      <c r="B245" s="20"/>
      <c r="C245" s="5" t="s">
        <v>191</v>
      </c>
      <c r="D245" s="94"/>
      <c r="E245" s="89">
        <v>132000</v>
      </c>
      <c r="F245" s="5" t="s">
        <v>149</v>
      </c>
    </row>
    <row r="246" spans="1:6" s="1" customFormat="1" ht="25.5">
      <c r="A246" s="20"/>
      <c r="B246" s="20"/>
      <c r="C246" s="5" t="s">
        <v>177</v>
      </c>
      <c r="D246" s="94"/>
      <c r="E246" s="89">
        <v>323000</v>
      </c>
      <c r="F246" s="5" t="s">
        <v>141</v>
      </c>
    </row>
    <row r="247" spans="1:6" s="1" customFormat="1" ht="15" customHeight="1">
      <c r="A247" s="20"/>
      <c r="B247" s="20"/>
      <c r="C247" s="5" t="s">
        <v>178</v>
      </c>
      <c r="D247" s="94"/>
      <c r="E247" s="89">
        <v>45800</v>
      </c>
      <c r="F247" s="5" t="s">
        <v>156</v>
      </c>
    </row>
    <row r="248" spans="1:6" s="1" customFormat="1" ht="15" customHeight="1">
      <c r="A248" s="20"/>
      <c r="B248" s="20"/>
      <c r="C248" s="5" t="s">
        <v>303</v>
      </c>
      <c r="D248" s="94"/>
      <c r="E248" s="89">
        <v>9000</v>
      </c>
      <c r="F248" s="5" t="s">
        <v>334</v>
      </c>
    </row>
    <row r="249" spans="1:6" s="1" customFormat="1" ht="25.5">
      <c r="A249" s="20"/>
      <c r="B249" s="20"/>
      <c r="C249" s="5" t="s">
        <v>172</v>
      </c>
      <c r="D249" s="94"/>
      <c r="E249" s="89">
        <v>34000</v>
      </c>
      <c r="F249" s="5" t="s">
        <v>278</v>
      </c>
    </row>
    <row r="250" spans="1:6" s="1" customFormat="1" ht="25.5">
      <c r="A250" s="20"/>
      <c r="B250" s="20"/>
      <c r="C250" s="5" t="s">
        <v>179</v>
      </c>
      <c r="D250" s="94"/>
      <c r="E250" s="89">
        <v>1000</v>
      </c>
      <c r="F250" s="5" t="s">
        <v>163</v>
      </c>
    </row>
    <row r="251" spans="1:6" s="1" customFormat="1" ht="30" customHeight="1">
      <c r="A251" s="20"/>
      <c r="B251" s="20"/>
      <c r="C251" s="5" t="s">
        <v>194</v>
      </c>
      <c r="D251" s="94"/>
      <c r="E251" s="89">
        <v>13500</v>
      </c>
      <c r="F251" s="5" t="s">
        <v>216</v>
      </c>
    </row>
    <row r="252" spans="1:6" s="1" customFormat="1" ht="3.75" customHeight="1" hidden="1">
      <c r="A252" s="20"/>
      <c r="B252" s="20"/>
      <c r="C252" s="5"/>
      <c r="D252" s="94"/>
      <c r="E252" s="89"/>
      <c r="F252" s="5"/>
    </row>
    <row r="253" spans="1:6" s="1" customFormat="1" ht="24" customHeight="1">
      <c r="A253" s="20"/>
      <c r="B253" s="20"/>
      <c r="C253" s="5" t="s">
        <v>180</v>
      </c>
      <c r="D253" s="94"/>
      <c r="E253" s="89">
        <v>185000</v>
      </c>
      <c r="F253" s="5" t="s">
        <v>279</v>
      </c>
    </row>
    <row r="254" spans="1:6" s="1" customFormat="1" ht="21.75" customHeight="1">
      <c r="A254" s="20"/>
      <c r="B254" s="20"/>
      <c r="C254" s="5" t="s">
        <v>171</v>
      </c>
      <c r="D254" s="94"/>
      <c r="E254" s="89">
        <v>47000</v>
      </c>
      <c r="F254" s="61" t="s">
        <v>280</v>
      </c>
    </row>
    <row r="255" spans="1:6" s="1" customFormat="1" ht="21.75" customHeight="1">
      <c r="A255" s="20"/>
      <c r="B255" s="20"/>
      <c r="C255" s="5" t="s">
        <v>405</v>
      </c>
      <c r="D255" s="94"/>
      <c r="E255" s="89">
        <v>3200</v>
      </c>
      <c r="F255" s="61" t="s">
        <v>443</v>
      </c>
    </row>
    <row r="256" spans="1:6" s="1" customFormat="1" ht="26.25" customHeight="1">
      <c r="A256" s="20"/>
      <c r="B256" s="20"/>
      <c r="C256" s="5" t="s">
        <v>183</v>
      </c>
      <c r="D256" s="94"/>
      <c r="E256" s="89">
        <v>26000</v>
      </c>
      <c r="F256" s="13" t="s">
        <v>143</v>
      </c>
    </row>
    <row r="257" spans="1:6" s="1" customFormat="1" ht="26.25" customHeight="1">
      <c r="A257" s="20"/>
      <c r="B257" s="20"/>
      <c r="C257" s="5" t="s">
        <v>397</v>
      </c>
      <c r="D257" s="94"/>
      <c r="E257" s="89">
        <v>6000</v>
      </c>
      <c r="F257" s="13" t="s">
        <v>347</v>
      </c>
    </row>
    <row r="258" spans="1:6" s="1" customFormat="1" ht="26.25" customHeight="1">
      <c r="A258" s="20"/>
      <c r="B258" s="20"/>
      <c r="C258" s="50" t="s">
        <v>406</v>
      </c>
      <c r="D258" s="94"/>
      <c r="E258" s="89">
        <v>9600</v>
      </c>
      <c r="F258" s="13" t="s">
        <v>424</v>
      </c>
    </row>
    <row r="259" spans="1:6" s="1" customFormat="1" ht="18.75" customHeight="1">
      <c r="A259" s="20"/>
      <c r="B259" s="20"/>
      <c r="C259" s="5" t="s">
        <v>185</v>
      </c>
      <c r="D259" s="94"/>
      <c r="E259" s="89">
        <v>4500</v>
      </c>
      <c r="F259" s="5" t="s">
        <v>111</v>
      </c>
    </row>
    <row r="260" spans="1:6" s="1" customFormat="1" ht="18.75" customHeight="1">
      <c r="A260" s="20"/>
      <c r="B260" s="20"/>
      <c r="C260" s="5" t="s">
        <v>186</v>
      </c>
      <c r="D260" s="94"/>
      <c r="E260" s="89">
        <v>6000</v>
      </c>
      <c r="F260" s="5" t="s">
        <v>341</v>
      </c>
    </row>
    <row r="261" spans="1:6" s="1" customFormat="1" ht="25.5">
      <c r="A261" s="20"/>
      <c r="B261" s="20"/>
      <c r="C261" s="5" t="s">
        <v>190</v>
      </c>
      <c r="D261" s="94"/>
      <c r="E261" s="89">
        <v>144533</v>
      </c>
      <c r="F261" s="5" t="s">
        <v>139</v>
      </c>
    </row>
    <row r="262" spans="1:6" s="1" customFormat="1" ht="33.75">
      <c r="A262" s="20"/>
      <c r="B262" s="20"/>
      <c r="C262" s="50" t="s">
        <v>403</v>
      </c>
      <c r="D262" s="94"/>
      <c r="E262" s="89">
        <v>3000</v>
      </c>
      <c r="F262" s="5" t="s">
        <v>418</v>
      </c>
    </row>
    <row r="263" spans="1:6" s="1" customFormat="1" ht="33.75">
      <c r="A263" s="20"/>
      <c r="B263" s="20"/>
      <c r="C263" s="50" t="s">
        <v>401</v>
      </c>
      <c r="D263" s="94"/>
      <c r="E263" s="89">
        <v>6000</v>
      </c>
      <c r="F263" s="5" t="s">
        <v>442</v>
      </c>
    </row>
    <row r="264" spans="1:6" s="1" customFormat="1" ht="22.5">
      <c r="A264" s="20"/>
      <c r="B264" s="20"/>
      <c r="C264" s="50" t="s">
        <v>402</v>
      </c>
      <c r="D264" s="94"/>
      <c r="E264" s="89">
        <v>6000</v>
      </c>
      <c r="F264" s="5" t="s">
        <v>430</v>
      </c>
    </row>
    <row r="265" spans="1:6" s="3" customFormat="1" ht="21" customHeight="1">
      <c r="A265" s="20"/>
      <c r="B265" s="20"/>
      <c r="C265" s="35" t="s">
        <v>75</v>
      </c>
      <c r="D265" s="79">
        <f>SUM(D241:D261)</f>
        <v>4000</v>
      </c>
      <c r="E265" s="79">
        <f>SUM(E241:E264)</f>
        <v>2766633</v>
      </c>
      <c r="F265" s="8" t="s">
        <v>75</v>
      </c>
    </row>
    <row r="266" spans="1:6" s="15" customFormat="1" ht="24" customHeight="1">
      <c r="A266" s="21"/>
      <c r="B266" s="20">
        <v>80103</v>
      </c>
      <c r="C266" s="41" t="s">
        <v>446</v>
      </c>
      <c r="D266" s="94"/>
      <c r="E266" s="94"/>
      <c r="F266" s="41" t="s">
        <v>446</v>
      </c>
    </row>
    <row r="267" spans="1:6" s="15" customFormat="1" ht="21" customHeight="1">
      <c r="A267" s="21"/>
      <c r="B267" s="21"/>
      <c r="C267" s="17" t="s">
        <v>187</v>
      </c>
      <c r="D267" s="94"/>
      <c r="E267" s="94">
        <v>700</v>
      </c>
      <c r="F267" s="13" t="s">
        <v>146</v>
      </c>
    </row>
    <row r="268" spans="1:6" s="15" customFormat="1" ht="21" customHeight="1">
      <c r="A268" s="21"/>
      <c r="B268" s="21"/>
      <c r="C268" s="17" t="s">
        <v>184</v>
      </c>
      <c r="D268" s="94"/>
      <c r="E268" s="94">
        <v>42000</v>
      </c>
      <c r="F268" s="13" t="s">
        <v>160</v>
      </c>
    </row>
    <row r="269" spans="1:6" s="15" customFormat="1" ht="21" customHeight="1">
      <c r="A269" s="21"/>
      <c r="B269" s="21"/>
      <c r="C269" s="17" t="s">
        <v>191</v>
      </c>
      <c r="D269" s="94"/>
      <c r="E269" s="94">
        <v>3320</v>
      </c>
      <c r="F269" s="13" t="s">
        <v>204</v>
      </c>
    </row>
    <row r="270" spans="1:6" s="15" customFormat="1" ht="21" customHeight="1">
      <c r="A270" s="21"/>
      <c r="B270" s="21"/>
      <c r="C270" s="17" t="s">
        <v>177</v>
      </c>
      <c r="D270" s="94"/>
      <c r="E270" s="94">
        <v>7900</v>
      </c>
      <c r="F270" s="5" t="s">
        <v>141</v>
      </c>
    </row>
    <row r="271" spans="1:6" s="15" customFormat="1" ht="21" customHeight="1">
      <c r="A271" s="21"/>
      <c r="B271" s="21"/>
      <c r="C271" s="17" t="s">
        <v>178</v>
      </c>
      <c r="D271" s="94"/>
      <c r="E271" s="94">
        <v>1110</v>
      </c>
      <c r="F271" s="13" t="s">
        <v>156</v>
      </c>
    </row>
    <row r="272" spans="1:6" s="15" customFormat="1" ht="21" customHeight="1">
      <c r="A272" s="21"/>
      <c r="B272" s="21"/>
      <c r="C272" s="17" t="s">
        <v>172</v>
      </c>
      <c r="D272" s="94"/>
      <c r="E272" s="94">
        <v>1000</v>
      </c>
      <c r="F272" s="13" t="s">
        <v>273</v>
      </c>
    </row>
    <row r="273" spans="1:6" s="15" customFormat="1" ht="21" customHeight="1">
      <c r="A273" s="21"/>
      <c r="B273" s="21"/>
      <c r="C273" s="17" t="s">
        <v>194</v>
      </c>
      <c r="D273" s="94"/>
      <c r="E273" s="94">
        <v>1000</v>
      </c>
      <c r="F273" s="13" t="s">
        <v>445</v>
      </c>
    </row>
    <row r="274" spans="1:6" s="15" customFormat="1" ht="21" customHeight="1">
      <c r="A274" s="21"/>
      <c r="B274" s="21"/>
      <c r="C274" s="17" t="s">
        <v>185</v>
      </c>
      <c r="D274" s="94"/>
      <c r="E274" s="94">
        <v>200</v>
      </c>
      <c r="F274" s="13" t="s">
        <v>111</v>
      </c>
    </row>
    <row r="275" spans="1:6" s="15" customFormat="1" ht="21" customHeight="1">
      <c r="A275" s="21"/>
      <c r="B275" s="21"/>
      <c r="C275" s="17" t="s">
        <v>190</v>
      </c>
      <c r="D275" s="94"/>
      <c r="E275" s="94">
        <v>2740</v>
      </c>
      <c r="F275" s="13" t="s">
        <v>444</v>
      </c>
    </row>
    <row r="276" spans="1:6" s="3" customFormat="1" ht="21" customHeight="1">
      <c r="A276" s="20"/>
      <c r="B276" s="20"/>
      <c r="C276" s="35" t="s">
        <v>328</v>
      </c>
      <c r="D276" s="79">
        <f>SUM(D267:D275)</f>
        <v>0</v>
      </c>
      <c r="E276" s="79">
        <f>SUM(E267:E275)</f>
        <v>59970</v>
      </c>
      <c r="F276" s="36" t="s">
        <v>328</v>
      </c>
    </row>
    <row r="277" spans="1:6" s="1" customFormat="1" ht="25.5" customHeight="1">
      <c r="A277" s="20"/>
      <c r="B277" s="20">
        <v>80104</v>
      </c>
      <c r="C277" s="4" t="s">
        <v>236</v>
      </c>
      <c r="D277" s="94"/>
      <c r="E277" s="89"/>
      <c r="F277" s="4" t="s">
        <v>236</v>
      </c>
    </row>
    <row r="278" spans="1:6" s="1" customFormat="1" ht="24" customHeight="1">
      <c r="A278" s="20"/>
      <c r="B278" s="27"/>
      <c r="C278" s="24" t="s">
        <v>224</v>
      </c>
      <c r="D278" s="94">
        <v>200000</v>
      </c>
      <c r="E278" s="89"/>
      <c r="F278" s="5" t="s">
        <v>201</v>
      </c>
    </row>
    <row r="279" spans="1:6" s="1" customFormat="1" ht="24" customHeight="1">
      <c r="A279" s="20"/>
      <c r="B279" s="20"/>
      <c r="C279" s="5" t="s">
        <v>187</v>
      </c>
      <c r="D279" s="94"/>
      <c r="E279" s="89">
        <v>4400</v>
      </c>
      <c r="F279" s="5" t="s">
        <v>161</v>
      </c>
    </row>
    <row r="280" spans="1:6" s="1" customFormat="1" ht="25.5">
      <c r="A280" s="20"/>
      <c r="B280" s="20"/>
      <c r="C280" s="5" t="s">
        <v>184</v>
      </c>
      <c r="D280" s="94"/>
      <c r="E280" s="89">
        <v>888000</v>
      </c>
      <c r="F280" s="5" t="s">
        <v>160</v>
      </c>
    </row>
    <row r="281" spans="1:6" s="1" customFormat="1" ht="22.5" customHeight="1">
      <c r="A281" s="20"/>
      <c r="B281" s="20"/>
      <c r="C281" s="13" t="s">
        <v>191</v>
      </c>
      <c r="D281" s="79"/>
      <c r="E281" s="89">
        <v>76255</v>
      </c>
      <c r="F281" s="13" t="s">
        <v>149</v>
      </c>
    </row>
    <row r="282" spans="1:6" s="1" customFormat="1" ht="25.5">
      <c r="A282" s="20"/>
      <c r="B282" s="20"/>
      <c r="C282" s="13" t="s">
        <v>177</v>
      </c>
      <c r="D282" s="94"/>
      <c r="E282" s="89">
        <v>167100</v>
      </c>
      <c r="F282" s="5" t="s">
        <v>422</v>
      </c>
    </row>
    <row r="283" spans="1:6" s="1" customFormat="1" ht="22.5" customHeight="1">
      <c r="A283" s="20"/>
      <c r="B283" s="20"/>
      <c r="C283" s="13" t="s">
        <v>178</v>
      </c>
      <c r="D283" s="94"/>
      <c r="E283" s="89">
        <v>24300</v>
      </c>
      <c r="F283" s="5" t="s">
        <v>156</v>
      </c>
    </row>
    <row r="284" spans="1:6" s="1" customFormat="1" ht="22.5" customHeight="1">
      <c r="A284" s="20"/>
      <c r="B284" s="20"/>
      <c r="C284" s="13" t="s">
        <v>303</v>
      </c>
      <c r="D284" s="94"/>
      <c r="E284" s="89">
        <v>16000</v>
      </c>
      <c r="F284" s="5" t="s">
        <v>334</v>
      </c>
    </row>
    <row r="285" spans="1:6" s="1" customFormat="1" ht="27" customHeight="1">
      <c r="A285" s="20"/>
      <c r="B285" s="20"/>
      <c r="C285" s="5" t="s">
        <v>172</v>
      </c>
      <c r="D285" s="94"/>
      <c r="E285" s="89">
        <v>28000</v>
      </c>
      <c r="F285" s="5" t="s">
        <v>278</v>
      </c>
    </row>
    <row r="286" spans="1:6" s="1" customFormat="1" ht="27" customHeight="1">
      <c r="A286" s="20"/>
      <c r="B286" s="20"/>
      <c r="C286" s="5" t="s">
        <v>179</v>
      </c>
      <c r="D286" s="94"/>
      <c r="E286" s="89">
        <v>450</v>
      </c>
      <c r="F286" s="5" t="s">
        <v>163</v>
      </c>
    </row>
    <row r="287" spans="1:6" s="1" customFormat="1" ht="27" customHeight="1">
      <c r="A287" s="20"/>
      <c r="B287" s="20"/>
      <c r="C287" s="5" t="s">
        <v>194</v>
      </c>
      <c r="D287" s="94"/>
      <c r="E287" s="89">
        <v>5100</v>
      </c>
      <c r="F287" s="5" t="s">
        <v>216</v>
      </c>
    </row>
    <row r="288" spans="1:6" s="1" customFormat="1" ht="27" customHeight="1">
      <c r="A288" s="20"/>
      <c r="B288" s="20"/>
      <c r="C288" s="5" t="s">
        <v>180</v>
      </c>
      <c r="D288" s="94"/>
      <c r="E288" s="89">
        <v>73000</v>
      </c>
      <c r="F288" s="5" t="s">
        <v>279</v>
      </c>
    </row>
    <row r="289" spans="1:6" s="1" customFormat="1" ht="21.75" customHeight="1">
      <c r="A289" s="20"/>
      <c r="B289" s="20"/>
      <c r="C289" s="5" t="s">
        <v>171</v>
      </c>
      <c r="D289" s="94"/>
      <c r="E289" s="89">
        <v>13000</v>
      </c>
      <c r="F289" s="61" t="s">
        <v>280</v>
      </c>
    </row>
    <row r="290" spans="1:6" s="1" customFormat="1" ht="21.75" customHeight="1">
      <c r="A290" s="20"/>
      <c r="B290" s="20"/>
      <c r="C290" s="5" t="s">
        <v>405</v>
      </c>
      <c r="D290" s="94"/>
      <c r="E290" s="89">
        <v>1900</v>
      </c>
      <c r="F290" s="61" t="s">
        <v>443</v>
      </c>
    </row>
    <row r="291" spans="1:6" s="1" customFormat="1" ht="20.25" customHeight="1">
      <c r="A291" s="20"/>
      <c r="B291" s="20"/>
      <c r="C291" s="5" t="s">
        <v>183</v>
      </c>
      <c r="D291" s="94"/>
      <c r="E291" s="89">
        <v>12000</v>
      </c>
      <c r="F291" s="13" t="s">
        <v>143</v>
      </c>
    </row>
    <row r="292" spans="1:6" s="1" customFormat="1" ht="23.25" customHeight="1">
      <c r="A292" s="20"/>
      <c r="B292" s="20"/>
      <c r="C292" s="5" t="s">
        <v>397</v>
      </c>
      <c r="D292" s="94"/>
      <c r="E292" s="89">
        <v>1800</v>
      </c>
      <c r="F292" s="13" t="s">
        <v>332</v>
      </c>
    </row>
    <row r="293" spans="1:6" s="1" customFormat="1" ht="23.25" customHeight="1">
      <c r="A293" s="20"/>
      <c r="B293" s="20"/>
      <c r="C293" s="5" t="s">
        <v>406</v>
      </c>
      <c r="D293" s="94"/>
      <c r="E293" s="89">
        <v>10200</v>
      </c>
      <c r="F293" s="13" t="s">
        <v>440</v>
      </c>
    </row>
    <row r="294" spans="1:6" s="1" customFormat="1" ht="21.75" customHeight="1">
      <c r="A294" s="20"/>
      <c r="B294" s="20"/>
      <c r="C294" s="5" t="s">
        <v>185</v>
      </c>
      <c r="D294" s="94"/>
      <c r="E294" s="89">
        <v>1100</v>
      </c>
      <c r="F294" s="5" t="s">
        <v>111</v>
      </c>
    </row>
    <row r="295" spans="1:6" s="1" customFormat="1" ht="21.75" customHeight="1">
      <c r="A295" s="20"/>
      <c r="B295" s="20"/>
      <c r="C295" s="5" t="s">
        <v>186</v>
      </c>
      <c r="D295" s="94"/>
      <c r="E295" s="89">
        <v>2000</v>
      </c>
      <c r="F295" s="5" t="s">
        <v>341</v>
      </c>
    </row>
    <row r="296" spans="1:6" s="1" customFormat="1" ht="39" customHeight="1">
      <c r="A296" s="20"/>
      <c r="B296" s="20"/>
      <c r="C296" s="5" t="s">
        <v>190</v>
      </c>
      <c r="D296" s="94"/>
      <c r="E296" s="89">
        <v>60610</v>
      </c>
      <c r="F296" s="5" t="s">
        <v>2</v>
      </c>
    </row>
    <row r="297" spans="1:6" s="1" customFormat="1" ht="24.75" customHeight="1">
      <c r="A297" s="20"/>
      <c r="B297" s="20"/>
      <c r="C297" s="5" t="s">
        <v>403</v>
      </c>
      <c r="D297" s="94"/>
      <c r="E297" s="89">
        <v>2000</v>
      </c>
      <c r="F297" s="5" t="s">
        <v>418</v>
      </c>
    </row>
    <row r="298" spans="1:6" s="1" customFormat="1" ht="27.75" customHeight="1">
      <c r="A298" s="20"/>
      <c r="B298" s="20"/>
      <c r="C298" s="5" t="s">
        <v>401</v>
      </c>
      <c r="D298" s="94"/>
      <c r="E298" s="89">
        <v>3500</v>
      </c>
      <c r="F298" s="5" t="s">
        <v>442</v>
      </c>
    </row>
    <row r="299" spans="1:6" s="1" customFormat="1" ht="23.25" customHeight="1">
      <c r="A299" s="20"/>
      <c r="B299" s="20"/>
      <c r="C299" s="50" t="s">
        <v>402</v>
      </c>
      <c r="D299" s="94"/>
      <c r="E299" s="89">
        <v>3000</v>
      </c>
      <c r="F299" s="5" t="s">
        <v>430</v>
      </c>
    </row>
    <row r="300" spans="1:6" s="3" customFormat="1" ht="21" customHeight="1">
      <c r="A300" s="20"/>
      <c r="B300" s="20"/>
      <c r="C300" s="35" t="s">
        <v>76</v>
      </c>
      <c r="D300" s="79">
        <f>SUM(D277:D296)</f>
        <v>200000</v>
      </c>
      <c r="E300" s="79">
        <f>SUM(E277:E299)</f>
        <v>1393715</v>
      </c>
      <c r="F300" s="8" t="s">
        <v>76</v>
      </c>
    </row>
    <row r="301" spans="1:6" s="1" customFormat="1" ht="21" customHeight="1">
      <c r="A301" s="20"/>
      <c r="B301" s="20">
        <v>80110</v>
      </c>
      <c r="C301" s="4" t="s">
        <v>41</v>
      </c>
      <c r="D301" s="79"/>
      <c r="E301" s="89"/>
      <c r="F301" s="4" t="s">
        <v>41</v>
      </c>
    </row>
    <row r="302" spans="1:6" s="1" customFormat="1" ht="25.5">
      <c r="A302" s="20"/>
      <c r="B302" s="27"/>
      <c r="C302" s="5" t="s">
        <v>187</v>
      </c>
      <c r="D302" s="79"/>
      <c r="E302" s="89">
        <v>6900</v>
      </c>
      <c r="F302" s="13" t="s">
        <v>146</v>
      </c>
    </row>
    <row r="303" spans="1:6" s="1" customFormat="1" ht="25.5">
      <c r="A303" s="20"/>
      <c r="B303" s="20"/>
      <c r="C303" s="13" t="s">
        <v>184</v>
      </c>
      <c r="D303" s="94"/>
      <c r="E303" s="89">
        <v>1211000</v>
      </c>
      <c r="F303" s="5" t="s">
        <v>160</v>
      </c>
    </row>
    <row r="304" spans="1:6" s="1" customFormat="1" ht="25.5">
      <c r="A304" s="20"/>
      <c r="B304" s="20"/>
      <c r="C304" s="5" t="s">
        <v>191</v>
      </c>
      <c r="D304" s="94"/>
      <c r="E304" s="89">
        <v>95600</v>
      </c>
      <c r="F304" s="5" t="s">
        <v>149</v>
      </c>
    </row>
    <row r="305" spans="1:6" s="1" customFormat="1" ht="25.5" customHeight="1">
      <c r="A305" s="20"/>
      <c r="B305" s="20"/>
      <c r="C305" s="5" t="s">
        <v>177</v>
      </c>
      <c r="D305" s="94"/>
      <c r="E305" s="89">
        <v>222700</v>
      </c>
      <c r="F305" s="5" t="s">
        <v>441</v>
      </c>
    </row>
    <row r="306" spans="1:6" s="1" customFormat="1" ht="12.75" hidden="1">
      <c r="A306" s="20"/>
      <c r="B306" s="20"/>
      <c r="C306" s="5"/>
      <c r="D306" s="94"/>
      <c r="E306" s="89"/>
      <c r="F306" s="5"/>
    </row>
    <row r="307" spans="1:6" s="1" customFormat="1" ht="20.25" customHeight="1">
      <c r="A307" s="20"/>
      <c r="B307" s="20"/>
      <c r="C307" s="5" t="s">
        <v>178</v>
      </c>
      <c r="D307" s="94"/>
      <c r="E307" s="89">
        <v>31500</v>
      </c>
      <c r="F307" s="5" t="s">
        <v>156</v>
      </c>
    </row>
    <row r="308" spans="1:6" s="1" customFormat="1" ht="12.75">
      <c r="A308" s="20"/>
      <c r="B308" s="20"/>
      <c r="C308" s="5" t="s">
        <v>329</v>
      </c>
      <c r="D308" s="94"/>
      <c r="E308" s="89">
        <v>5100</v>
      </c>
      <c r="F308" s="5" t="s">
        <v>334</v>
      </c>
    </row>
    <row r="309" spans="1:6" s="1" customFormat="1" ht="25.5">
      <c r="A309" s="20"/>
      <c r="B309" s="20"/>
      <c r="C309" s="13" t="s">
        <v>175</v>
      </c>
      <c r="D309" s="79"/>
      <c r="E309" s="89">
        <v>25000</v>
      </c>
      <c r="F309" s="5" t="s">
        <v>278</v>
      </c>
    </row>
    <row r="310" spans="1:6" s="1" customFormat="1" ht="25.5">
      <c r="A310" s="20"/>
      <c r="B310" s="20"/>
      <c r="C310" s="13" t="s">
        <v>179</v>
      </c>
      <c r="D310" s="79"/>
      <c r="E310" s="89">
        <v>500</v>
      </c>
      <c r="F310" s="13" t="s">
        <v>164</v>
      </c>
    </row>
    <row r="311" spans="1:6" s="1" customFormat="1" ht="25.5">
      <c r="A311" s="20"/>
      <c r="B311" s="20"/>
      <c r="C311" s="13" t="s">
        <v>194</v>
      </c>
      <c r="D311" s="79"/>
      <c r="E311" s="89">
        <v>6000</v>
      </c>
      <c r="F311" s="13" t="s">
        <v>217</v>
      </c>
    </row>
    <row r="312" spans="1:6" s="1" customFormat="1" ht="19.5" customHeight="1">
      <c r="A312" s="20"/>
      <c r="B312" s="20"/>
      <c r="C312" s="13" t="s">
        <v>180</v>
      </c>
      <c r="D312" s="79"/>
      <c r="E312" s="89">
        <v>110000</v>
      </c>
      <c r="F312" s="5" t="s">
        <v>279</v>
      </c>
    </row>
    <row r="313" spans="1:6" s="1" customFormat="1" ht="21.75" customHeight="1">
      <c r="A313" s="20"/>
      <c r="B313" s="20"/>
      <c r="C313" s="13" t="s">
        <v>171</v>
      </c>
      <c r="D313" s="79"/>
      <c r="E313" s="89">
        <v>15000</v>
      </c>
      <c r="F313" s="61" t="s">
        <v>280</v>
      </c>
    </row>
    <row r="314" spans="1:6" s="1" customFormat="1" ht="21.75" customHeight="1">
      <c r="A314" s="20"/>
      <c r="B314" s="20"/>
      <c r="C314" s="13" t="s">
        <v>405</v>
      </c>
      <c r="D314" s="79"/>
      <c r="E314" s="89">
        <v>3900</v>
      </c>
      <c r="F314" s="61" t="s">
        <v>421</v>
      </c>
    </row>
    <row r="315" spans="1:6" s="1" customFormat="1" ht="27" customHeight="1">
      <c r="A315" s="20"/>
      <c r="B315" s="20"/>
      <c r="C315" s="13" t="s">
        <v>183</v>
      </c>
      <c r="D315" s="79"/>
      <c r="E315" s="89">
        <v>15000</v>
      </c>
      <c r="F315" s="13" t="s">
        <v>143</v>
      </c>
    </row>
    <row r="316" spans="1:6" s="1" customFormat="1" ht="27" customHeight="1">
      <c r="A316" s="20"/>
      <c r="B316" s="20"/>
      <c r="C316" s="13" t="s">
        <v>397</v>
      </c>
      <c r="D316" s="79"/>
      <c r="E316" s="89">
        <v>4500</v>
      </c>
      <c r="F316" s="13" t="s">
        <v>347</v>
      </c>
    </row>
    <row r="317" spans="1:6" s="1" customFormat="1" ht="27" customHeight="1">
      <c r="A317" s="20"/>
      <c r="B317" s="20"/>
      <c r="C317" s="13" t="s">
        <v>406</v>
      </c>
      <c r="D317" s="79"/>
      <c r="E317" s="89">
        <v>5500</v>
      </c>
      <c r="F317" s="13" t="s">
        <v>440</v>
      </c>
    </row>
    <row r="318" spans="1:6" s="1" customFormat="1" ht="18.75" customHeight="1">
      <c r="A318" s="20"/>
      <c r="B318" s="20"/>
      <c r="C318" s="13" t="s">
        <v>185</v>
      </c>
      <c r="D318" s="94"/>
      <c r="E318" s="89">
        <v>3000</v>
      </c>
      <c r="F318" s="5" t="s">
        <v>111</v>
      </c>
    </row>
    <row r="319" spans="1:6" s="1" customFormat="1" ht="18.75" customHeight="1">
      <c r="A319" s="20"/>
      <c r="B319" s="20"/>
      <c r="C319" s="13" t="s">
        <v>186</v>
      </c>
      <c r="D319" s="94"/>
      <c r="E319" s="89">
        <v>1500</v>
      </c>
      <c r="F319" s="5" t="s">
        <v>341</v>
      </c>
    </row>
    <row r="320" spans="1:6" s="1" customFormat="1" ht="36" customHeight="1">
      <c r="A320" s="20"/>
      <c r="B320" s="20"/>
      <c r="C320" s="23" t="s">
        <v>195</v>
      </c>
      <c r="D320" s="94"/>
      <c r="E320" s="89">
        <v>75172</v>
      </c>
      <c r="F320" s="50" t="s">
        <v>2</v>
      </c>
    </row>
    <row r="321" spans="1:6" s="1" customFormat="1" ht="24.75" customHeight="1">
      <c r="A321" s="20"/>
      <c r="B321" s="20"/>
      <c r="C321" s="23" t="s">
        <v>403</v>
      </c>
      <c r="D321" s="94"/>
      <c r="E321" s="89">
        <v>3000</v>
      </c>
      <c r="F321" s="50" t="s">
        <v>439</v>
      </c>
    </row>
    <row r="322" spans="1:6" s="1" customFormat="1" ht="24" customHeight="1">
      <c r="A322" s="20"/>
      <c r="B322" s="20"/>
      <c r="C322" s="23" t="s">
        <v>401</v>
      </c>
      <c r="D322" s="94"/>
      <c r="E322" s="89">
        <v>3000</v>
      </c>
      <c r="F322" s="50" t="s">
        <v>438</v>
      </c>
    </row>
    <row r="323" spans="1:6" s="1" customFormat="1" ht="23.25" customHeight="1">
      <c r="A323" s="20"/>
      <c r="B323" s="20"/>
      <c r="C323" s="23" t="s">
        <v>402</v>
      </c>
      <c r="D323" s="94"/>
      <c r="E323" s="89">
        <v>3000</v>
      </c>
      <c r="F323" s="50" t="s">
        <v>430</v>
      </c>
    </row>
    <row r="324" spans="1:6" s="3" customFormat="1" ht="18.75" customHeight="1">
      <c r="A324" s="20"/>
      <c r="B324" s="20"/>
      <c r="C324" s="35" t="s">
        <v>77</v>
      </c>
      <c r="D324" s="79">
        <f>SUM(D302:D320)</f>
        <v>0</v>
      </c>
      <c r="E324" s="79">
        <f>SUM(E302:E323)</f>
        <v>1846872</v>
      </c>
      <c r="F324" s="36" t="s">
        <v>77</v>
      </c>
    </row>
    <row r="325" spans="1:6" s="14" customFormat="1" ht="16.5" customHeight="1">
      <c r="A325" s="27"/>
      <c r="B325" s="20">
        <v>80113</v>
      </c>
      <c r="C325" s="4" t="s">
        <v>42</v>
      </c>
      <c r="D325" s="104"/>
      <c r="E325" s="122"/>
      <c r="F325" s="4" t="s">
        <v>42</v>
      </c>
    </row>
    <row r="326" spans="1:6" s="15" customFormat="1" ht="16.5" customHeight="1">
      <c r="A326" s="21"/>
      <c r="B326" s="21"/>
      <c r="C326" s="13" t="s">
        <v>303</v>
      </c>
      <c r="D326" s="94"/>
      <c r="E326" s="89">
        <v>31000</v>
      </c>
      <c r="F326" s="13" t="s">
        <v>334</v>
      </c>
    </row>
    <row r="327" spans="1:6" s="1" customFormat="1" ht="18" customHeight="1">
      <c r="A327" s="20"/>
      <c r="B327" s="27"/>
      <c r="C327" s="5" t="s">
        <v>183</v>
      </c>
      <c r="D327" s="94"/>
      <c r="E327" s="89">
        <v>105000</v>
      </c>
      <c r="F327" s="5" t="s">
        <v>165</v>
      </c>
    </row>
    <row r="328" spans="1:6" s="3" customFormat="1" ht="18.75" customHeight="1">
      <c r="A328" s="20"/>
      <c r="B328" s="20"/>
      <c r="C328" s="35" t="s">
        <v>78</v>
      </c>
      <c r="D328" s="79">
        <f>SUM(D326:D327)</f>
        <v>0</v>
      </c>
      <c r="E328" s="79">
        <f>SUM(E326:E327)</f>
        <v>136000</v>
      </c>
      <c r="F328" s="8" t="s">
        <v>78</v>
      </c>
    </row>
    <row r="329" spans="1:6" s="39" customFormat="1" ht="21.75" customHeight="1">
      <c r="A329" s="37"/>
      <c r="B329" s="20">
        <v>80114</v>
      </c>
      <c r="C329" s="38" t="s">
        <v>497</v>
      </c>
      <c r="D329" s="106"/>
      <c r="E329" s="122"/>
      <c r="F329" s="38" t="s">
        <v>497</v>
      </c>
    </row>
    <row r="330" spans="2:6" ht="26.25" customHeight="1">
      <c r="B330" s="37"/>
      <c r="C330" s="13" t="s">
        <v>196</v>
      </c>
      <c r="D330" s="107"/>
      <c r="E330" s="89">
        <v>900</v>
      </c>
      <c r="F330" s="7" t="s">
        <v>146</v>
      </c>
    </row>
    <row r="331" spans="1:6" s="1" customFormat="1" ht="25.5">
      <c r="A331" s="20"/>
      <c r="B331" s="19"/>
      <c r="C331" s="5" t="s">
        <v>184</v>
      </c>
      <c r="D331" s="94"/>
      <c r="E331" s="89">
        <v>133900</v>
      </c>
      <c r="F331" s="5" t="s">
        <v>200</v>
      </c>
    </row>
    <row r="332" spans="1:6" s="1" customFormat="1" ht="24.75" customHeight="1">
      <c r="A332" s="20"/>
      <c r="B332" s="20"/>
      <c r="C332" s="5" t="s">
        <v>191</v>
      </c>
      <c r="D332" s="94"/>
      <c r="E332" s="89">
        <v>11050</v>
      </c>
      <c r="F332" s="5" t="s">
        <v>149</v>
      </c>
    </row>
    <row r="333" spans="1:6" s="1" customFormat="1" ht="28.5" customHeight="1">
      <c r="A333" s="20"/>
      <c r="B333" s="20"/>
      <c r="C333" s="13" t="s">
        <v>177</v>
      </c>
      <c r="D333" s="94"/>
      <c r="E333" s="89">
        <v>25135</v>
      </c>
      <c r="F333" s="5" t="s">
        <v>437</v>
      </c>
    </row>
    <row r="334" spans="1:6" s="1" customFormat="1" ht="17.25" customHeight="1">
      <c r="A334" s="20"/>
      <c r="B334" s="20"/>
      <c r="C334" s="13" t="s">
        <v>178</v>
      </c>
      <c r="D334" s="94"/>
      <c r="E334" s="89">
        <v>3552</v>
      </c>
      <c r="F334" s="13" t="s">
        <v>150</v>
      </c>
    </row>
    <row r="335" spans="1:6" s="1" customFormat="1" ht="17.25" customHeight="1">
      <c r="A335" s="20"/>
      <c r="B335" s="20"/>
      <c r="C335" s="13" t="s">
        <v>303</v>
      </c>
      <c r="D335" s="94"/>
      <c r="E335" s="89">
        <v>30000</v>
      </c>
      <c r="F335" s="13" t="s">
        <v>334</v>
      </c>
    </row>
    <row r="336" spans="1:6" s="1" customFormat="1" ht="26.25" customHeight="1">
      <c r="A336" s="20"/>
      <c r="B336" s="20"/>
      <c r="C336" s="5" t="s">
        <v>175</v>
      </c>
      <c r="D336" s="94"/>
      <c r="E336" s="89">
        <v>6000</v>
      </c>
      <c r="F336" s="5" t="s">
        <v>278</v>
      </c>
    </row>
    <row r="337" spans="1:6" s="1" customFormat="1" ht="12.75" hidden="1">
      <c r="A337" s="20"/>
      <c r="B337" s="20"/>
      <c r="C337" s="5"/>
      <c r="D337" s="94"/>
      <c r="E337" s="89"/>
      <c r="F337" s="5"/>
    </row>
    <row r="338" spans="1:6" s="1" customFormat="1" ht="12.75" hidden="1">
      <c r="A338" s="20"/>
      <c r="B338" s="20"/>
      <c r="C338" s="5"/>
      <c r="D338" s="94"/>
      <c r="E338" s="89"/>
      <c r="F338" s="5"/>
    </row>
    <row r="339" spans="1:6" s="1" customFormat="1" ht="12.75" hidden="1">
      <c r="A339" s="20"/>
      <c r="B339" s="20"/>
      <c r="C339" s="5"/>
      <c r="D339" s="94"/>
      <c r="E339" s="89"/>
      <c r="F339" s="5"/>
    </row>
    <row r="340" spans="1:6" s="1" customFormat="1" ht="12.75" hidden="1">
      <c r="A340" s="20"/>
      <c r="B340" s="20"/>
      <c r="C340" s="5"/>
      <c r="D340" s="94"/>
      <c r="E340" s="89"/>
      <c r="F340" s="5"/>
    </row>
    <row r="341" spans="1:6" s="1" customFormat="1" ht="12.75" hidden="1">
      <c r="A341" s="20"/>
      <c r="B341" s="20"/>
      <c r="C341" s="5"/>
      <c r="D341" s="94"/>
      <c r="E341" s="89"/>
      <c r="F341" s="5"/>
    </row>
    <row r="342" spans="1:6" s="1" customFormat="1" ht="12.75" hidden="1">
      <c r="A342" s="20"/>
      <c r="B342" s="20"/>
      <c r="C342" s="5"/>
      <c r="D342" s="94"/>
      <c r="E342" s="89"/>
      <c r="F342" s="5"/>
    </row>
    <row r="343" spans="1:6" s="1" customFormat="1" ht="12.75" hidden="1">
      <c r="A343" s="20"/>
      <c r="B343" s="20"/>
      <c r="C343" s="5"/>
      <c r="D343" s="94"/>
      <c r="E343" s="89"/>
      <c r="F343" s="5"/>
    </row>
    <row r="344" spans="1:6" s="1" customFormat="1" ht="12.75" hidden="1">
      <c r="A344" s="20"/>
      <c r="B344" s="20"/>
      <c r="C344" s="5"/>
      <c r="D344" s="94"/>
      <c r="E344" s="89"/>
      <c r="F344" s="5"/>
    </row>
    <row r="345" spans="1:6" s="1" customFormat="1" ht="17.25" customHeight="1" hidden="1">
      <c r="A345" s="20"/>
      <c r="B345" s="20"/>
      <c r="C345" s="5"/>
      <c r="D345" s="94"/>
      <c r="E345" s="89"/>
      <c r="F345" s="5"/>
    </row>
    <row r="346" spans="1:6" s="1" customFormat="1" ht="12.75" hidden="1">
      <c r="A346" s="20"/>
      <c r="B346" s="20"/>
      <c r="C346" s="5"/>
      <c r="D346" s="94"/>
      <c r="E346" s="89"/>
      <c r="F346" s="5"/>
    </row>
    <row r="347" spans="1:6" s="1" customFormat="1" ht="25.5">
      <c r="A347" s="20"/>
      <c r="B347" s="20"/>
      <c r="C347" s="5" t="s">
        <v>179</v>
      </c>
      <c r="D347" s="94"/>
      <c r="E347" s="89">
        <v>100</v>
      </c>
      <c r="F347" s="5" t="s">
        <v>159</v>
      </c>
    </row>
    <row r="348" spans="1:6" s="1" customFormat="1" ht="12.75">
      <c r="A348" s="20"/>
      <c r="B348" s="20"/>
      <c r="C348" s="5" t="s">
        <v>171</v>
      </c>
      <c r="D348" s="94"/>
      <c r="E348" s="89">
        <v>1000</v>
      </c>
      <c r="F348" s="5" t="s">
        <v>436</v>
      </c>
    </row>
    <row r="349" spans="1:6" s="1" customFormat="1" ht="12.75">
      <c r="A349" s="20"/>
      <c r="B349" s="20"/>
      <c r="C349" s="5" t="s">
        <v>405</v>
      </c>
      <c r="D349" s="94"/>
      <c r="E349" s="89">
        <v>600</v>
      </c>
      <c r="F349" s="5" t="s">
        <v>421</v>
      </c>
    </row>
    <row r="350" spans="1:6" s="1" customFormat="1" ht="23.25" customHeight="1">
      <c r="A350" s="20"/>
      <c r="B350" s="20"/>
      <c r="C350" s="5" t="s">
        <v>183</v>
      </c>
      <c r="D350" s="94"/>
      <c r="E350" s="89">
        <v>4000</v>
      </c>
      <c r="F350" s="13" t="s">
        <v>143</v>
      </c>
    </row>
    <row r="351" spans="1:6" s="1" customFormat="1" ht="23.25" customHeight="1">
      <c r="A351" s="20"/>
      <c r="B351" s="20"/>
      <c r="C351" s="5" t="s">
        <v>397</v>
      </c>
      <c r="D351" s="94"/>
      <c r="E351" s="89">
        <v>2600</v>
      </c>
      <c r="F351" s="13" t="s">
        <v>347</v>
      </c>
    </row>
    <row r="352" spans="1:6" s="1" customFormat="1" ht="23.25" customHeight="1">
      <c r="A352" s="20"/>
      <c r="B352" s="20"/>
      <c r="C352" s="50" t="s">
        <v>406</v>
      </c>
      <c r="D352" s="94"/>
      <c r="E352" s="89">
        <v>5000</v>
      </c>
      <c r="F352" s="13"/>
    </row>
    <row r="353" spans="1:6" s="1" customFormat="1" ht="16.5" customHeight="1">
      <c r="A353" s="20"/>
      <c r="B353" s="20"/>
      <c r="C353" s="5" t="s">
        <v>185</v>
      </c>
      <c r="D353" s="94"/>
      <c r="E353" s="89">
        <v>3000</v>
      </c>
      <c r="F353" s="5" t="s">
        <v>111</v>
      </c>
    </row>
    <row r="354" spans="1:6" s="1" customFormat="1" ht="16.5" customHeight="1">
      <c r="A354" s="20"/>
      <c r="B354" s="20"/>
      <c r="C354" s="5" t="s">
        <v>186</v>
      </c>
      <c r="D354" s="94"/>
      <c r="E354" s="89">
        <v>1500</v>
      </c>
      <c r="F354" s="5" t="s">
        <v>435</v>
      </c>
    </row>
    <row r="355" spans="1:6" s="1" customFormat="1" ht="27.75" customHeight="1">
      <c r="A355" s="20"/>
      <c r="B355" s="20"/>
      <c r="C355" s="5" t="s">
        <v>190</v>
      </c>
      <c r="D355" s="94"/>
      <c r="E355" s="89">
        <v>14820</v>
      </c>
      <c r="F355" s="5" t="s">
        <v>1</v>
      </c>
    </row>
    <row r="356" spans="1:6" s="1" customFormat="1" ht="27.75" customHeight="1">
      <c r="A356" s="20"/>
      <c r="B356" s="20"/>
      <c r="C356" s="5" t="s">
        <v>403</v>
      </c>
      <c r="D356" s="94"/>
      <c r="E356" s="89">
        <v>2000</v>
      </c>
      <c r="F356" s="5" t="s">
        <v>418</v>
      </c>
    </row>
    <row r="357" spans="1:6" s="15" customFormat="1" ht="27.75" customHeight="1">
      <c r="A357" s="21"/>
      <c r="B357" s="21"/>
      <c r="C357" s="13" t="s">
        <v>401</v>
      </c>
      <c r="D357" s="94"/>
      <c r="E357" s="89">
        <v>3000</v>
      </c>
      <c r="F357" s="13" t="s">
        <v>434</v>
      </c>
    </row>
    <row r="358" spans="1:6" s="15" customFormat="1" ht="27.75" customHeight="1">
      <c r="A358" s="21"/>
      <c r="B358" s="21"/>
      <c r="C358" s="13" t="s">
        <v>402</v>
      </c>
      <c r="D358" s="94"/>
      <c r="E358" s="89">
        <v>5000</v>
      </c>
      <c r="F358" s="13" t="s">
        <v>430</v>
      </c>
    </row>
    <row r="359" spans="1:6" s="3" customFormat="1" ht="17.25" customHeight="1">
      <c r="A359" s="20"/>
      <c r="B359" s="20"/>
      <c r="C359" s="35" t="s">
        <v>79</v>
      </c>
      <c r="D359" s="79">
        <f>SUM(D330:D358)</f>
        <v>0</v>
      </c>
      <c r="E359" s="79">
        <f>SUM(E330:E358)</f>
        <v>253157</v>
      </c>
      <c r="F359" s="8" t="s">
        <v>79</v>
      </c>
    </row>
    <row r="360" spans="1:6" s="14" customFormat="1" ht="25.5" customHeight="1">
      <c r="A360" s="27"/>
      <c r="B360" s="20">
        <v>80146</v>
      </c>
      <c r="C360" s="4" t="s">
        <v>307</v>
      </c>
      <c r="D360" s="104"/>
      <c r="E360" s="122"/>
      <c r="F360" s="4" t="s">
        <v>307</v>
      </c>
    </row>
    <row r="361" spans="1:6" s="14" customFormat="1" ht="25.5" customHeight="1">
      <c r="A361" s="27"/>
      <c r="B361" s="20"/>
      <c r="C361" s="13" t="s">
        <v>314</v>
      </c>
      <c r="D361" s="104"/>
      <c r="E361" s="89">
        <v>3000</v>
      </c>
      <c r="F361" s="13" t="s">
        <v>334</v>
      </c>
    </row>
    <row r="362" spans="1:6" s="1" customFormat="1" ht="30.75" customHeight="1">
      <c r="A362" s="20"/>
      <c r="B362" s="20"/>
      <c r="C362" s="5" t="s">
        <v>183</v>
      </c>
      <c r="D362" s="94"/>
      <c r="E362" s="89">
        <v>8000</v>
      </c>
      <c r="F362" s="17" t="s">
        <v>281</v>
      </c>
    </row>
    <row r="363" spans="1:6" s="3" customFormat="1" ht="18" customHeight="1">
      <c r="A363" s="20"/>
      <c r="B363" s="20"/>
      <c r="C363" s="35" t="s">
        <v>308</v>
      </c>
      <c r="D363" s="79">
        <f>SUM(D361:D362)</f>
        <v>0</v>
      </c>
      <c r="E363" s="79">
        <f>SUM(E361:E362)</f>
        <v>11000</v>
      </c>
      <c r="F363" s="8" t="s">
        <v>308</v>
      </c>
    </row>
    <row r="364" spans="1:6" s="10" customFormat="1" ht="27.75" customHeight="1">
      <c r="A364" s="44"/>
      <c r="B364" s="20"/>
      <c r="C364" s="43" t="s">
        <v>80</v>
      </c>
      <c r="D364" s="80">
        <f>SUM(D363+D359+D328+D324+D300+D276+D265)</f>
        <v>204000</v>
      </c>
      <c r="E364" s="80">
        <f>SUM(E363+E359+E328+E324+E300+E276+E265)</f>
        <v>6467347</v>
      </c>
      <c r="F364" s="43" t="s">
        <v>80</v>
      </c>
    </row>
    <row r="365" spans="1:6" s="1" customFormat="1" ht="17.25" customHeight="1">
      <c r="A365" s="20">
        <v>851</v>
      </c>
      <c r="B365" s="44"/>
      <c r="C365" s="4" t="s">
        <v>43</v>
      </c>
      <c r="D365" s="94"/>
      <c r="E365" s="89"/>
      <c r="F365" s="4" t="s">
        <v>43</v>
      </c>
    </row>
    <row r="366" spans="1:6" s="15" customFormat="1" ht="17.25" customHeight="1">
      <c r="A366" s="21"/>
      <c r="B366" s="27">
        <v>85153</v>
      </c>
      <c r="C366" s="114" t="s">
        <v>367</v>
      </c>
      <c r="D366" s="54"/>
      <c r="E366" s="94"/>
      <c r="F366" s="4" t="s">
        <v>367</v>
      </c>
    </row>
    <row r="367" spans="1:6" s="15" customFormat="1" ht="21.75" customHeight="1">
      <c r="A367" s="21"/>
      <c r="B367" s="113"/>
      <c r="C367" s="13" t="s">
        <v>303</v>
      </c>
      <c r="D367" s="55"/>
      <c r="E367" s="94">
        <v>1000</v>
      </c>
      <c r="F367" s="15" t="s">
        <v>334</v>
      </c>
    </row>
    <row r="368" spans="1:6" s="15" customFormat="1" ht="17.25" customHeight="1">
      <c r="A368" s="21"/>
      <c r="B368" s="113"/>
      <c r="C368" s="13" t="s">
        <v>172</v>
      </c>
      <c r="D368" s="55"/>
      <c r="E368" s="94">
        <v>2000</v>
      </c>
      <c r="F368" s="15" t="s">
        <v>433</v>
      </c>
    </row>
    <row r="369" spans="1:6" s="15" customFormat="1" ht="17.25" customHeight="1">
      <c r="A369" s="21"/>
      <c r="B369" s="113"/>
      <c r="C369" s="13" t="s">
        <v>183</v>
      </c>
      <c r="D369" s="55"/>
      <c r="E369" s="94">
        <v>2000</v>
      </c>
      <c r="F369" s="15" t="s">
        <v>126</v>
      </c>
    </row>
    <row r="370" spans="1:6" s="3" customFormat="1" ht="17.25" customHeight="1">
      <c r="A370" s="20"/>
      <c r="B370" s="44"/>
      <c r="C370" s="35" t="s">
        <v>368</v>
      </c>
      <c r="D370" s="79">
        <f>SUM(D367:D369)</f>
        <v>0</v>
      </c>
      <c r="E370" s="79">
        <f>SUM(E367:E369)</f>
        <v>5000</v>
      </c>
      <c r="F370" s="36" t="s">
        <v>368</v>
      </c>
    </row>
    <row r="371" spans="1:6" s="3" customFormat="1" ht="17.25" customHeight="1">
      <c r="A371" s="20"/>
      <c r="B371" s="27">
        <v>85154</v>
      </c>
      <c r="C371" s="114" t="s">
        <v>44</v>
      </c>
      <c r="D371" s="79"/>
      <c r="E371" s="79"/>
      <c r="F371" s="4" t="s">
        <v>44</v>
      </c>
    </row>
    <row r="372" spans="1:6" s="1" customFormat="1" ht="28.5" customHeight="1">
      <c r="A372" s="20"/>
      <c r="B372" s="20"/>
      <c r="C372" s="5" t="s">
        <v>198</v>
      </c>
      <c r="D372" s="94"/>
      <c r="E372" s="89">
        <v>3000</v>
      </c>
      <c r="F372" s="5" t="s">
        <v>151</v>
      </c>
    </row>
    <row r="373" spans="1:6" s="1" customFormat="1" ht="36" customHeight="1">
      <c r="A373" s="20"/>
      <c r="B373" s="20"/>
      <c r="C373" s="50" t="s">
        <v>395</v>
      </c>
      <c r="D373" s="94"/>
      <c r="E373" s="89">
        <v>10000</v>
      </c>
      <c r="F373" s="5"/>
    </row>
    <row r="374" spans="1:6" s="1" customFormat="1" ht="28.5" customHeight="1">
      <c r="A374" s="20"/>
      <c r="B374" s="20"/>
      <c r="C374" s="5" t="s">
        <v>187</v>
      </c>
      <c r="D374" s="94"/>
      <c r="E374" s="89">
        <v>500</v>
      </c>
      <c r="F374" s="5" t="s">
        <v>146</v>
      </c>
    </row>
    <row r="375" spans="1:6" s="1" customFormat="1" ht="28.5" customHeight="1">
      <c r="A375" s="20"/>
      <c r="B375" s="20"/>
      <c r="C375" s="5" t="s">
        <v>197</v>
      </c>
      <c r="D375" s="94"/>
      <c r="E375" s="89">
        <v>13000</v>
      </c>
      <c r="F375" s="5" t="s">
        <v>432</v>
      </c>
    </row>
    <row r="376" spans="1:6" s="1" customFormat="1" ht="24" customHeight="1">
      <c r="A376" s="20"/>
      <c r="B376" s="20"/>
      <c r="C376" s="13" t="s">
        <v>184</v>
      </c>
      <c r="D376" s="79"/>
      <c r="E376" s="89">
        <v>5000</v>
      </c>
      <c r="F376" s="13" t="s">
        <v>152</v>
      </c>
    </row>
    <row r="377" spans="1:6" s="1" customFormat="1" ht="25.5">
      <c r="A377" s="20"/>
      <c r="B377" s="20"/>
      <c r="C377" s="13" t="s">
        <v>191</v>
      </c>
      <c r="D377" s="79"/>
      <c r="E377" s="89">
        <v>400</v>
      </c>
      <c r="F377" s="5" t="s">
        <v>130</v>
      </c>
    </row>
    <row r="378" spans="1:6" s="1" customFormat="1" ht="25.5">
      <c r="A378" s="20"/>
      <c r="B378" s="20"/>
      <c r="C378" s="13" t="s">
        <v>177</v>
      </c>
      <c r="D378" s="94"/>
      <c r="E378" s="89">
        <v>1400</v>
      </c>
      <c r="F378" s="5" t="s">
        <v>153</v>
      </c>
    </row>
    <row r="379" spans="1:6" s="1" customFormat="1" ht="15.75" customHeight="1">
      <c r="A379" s="20"/>
      <c r="B379" s="20"/>
      <c r="C379" s="5" t="s">
        <v>178</v>
      </c>
      <c r="D379" s="94"/>
      <c r="E379" s="89">
        <v>300</v>
      </c>
      <c r="F379" s="5" t="s">
        <v>154</v>
      </c>
    </row>
    <row r="380" spans="1:6" s="1" customFormat="1" ht="15.75" customHeight="1">
      <c r="A380" s="20"/>
      <c r="B380" s="20"/>
      <c r="C380" s="5" t="s">
        <v>303</v>
      </c>
      <c r="D380" s="94"/>
      <c r="E380" s="89">
        <v>30000</v>
      </c>
      <c r="F380" s="5" t="s">
        <v>334</v>
      </c>
    </row>
    <row r="381" spans="1:6" s="1" customFormat="1" ht="33">
      <c r="A381" s="20"/>
      <c r="B381" s="20"/>
      <c r="C381" s="5" t="s">
        <v>172</v>
      </c>
      <c r="D381" s="94"/>
      <c r="E381" s="89">
        <v>8100</v>
      </c>
      <c r="F381" s="116" t="s">
        <v>364</v>
      </c>
    </row>
    <row r="382" spans="1:6" s="1" customFormat="1" ht="25.5">
      <c r="A382" s="20"/>
      <c r="B382" s="20"/>
      <c r="C382" s="5" t="s">
        <v>179</v>
      </c>
      <c r="D382" s="94"/>
      <c r="E382" s="89">
        <v>900</v>
      </c>
      <c r="F382" s="50" t="s">
        <v>159</v>
      </c>
    </row>
    <row r="383" spans="1:6" s="1" customFormat="1" ht="12.75">
      <c r="A383" s="20"/>
      <c r="B383" s="20"/>
      <c r="C383" s="5" t="s">
        <v>171</v>
      </c>
      <c r="D383" s="94"/>
      <c r="E383" s="89">
        <v>1500</v>
      </c>
      <c r="F383" s="50" t="s">
        <v>317</v>
      </c>
    </row>
    <row r="384" spans="1:6" s="1" customFormat="1" ht="33.75">
      <c r="A384" s="20"/>
      <c r="B384" s="20"/>
      <c r="C384" s="5" t="s">
        <v>181</v>
      </c>
      <c r="D384" s="94"/>
      <c r="E384" s="89">
        <v>23000</v>
      </c>
      <c r="F384" s="50" t="s">
        <v>431</v>
      </c>
    </row>
    <row r="385" spans="1:6" s="1" customFormat="1" ht="12.75">
      <c r="A385" s="20"/>
      <c r="B385" s="20"/>
      <c r="C385" s="5" t="s">
        <v>185</v>
      </c>
      <c r="D385" s="94"/>
      <c r="E385" s="89">
        <v>200</v>
      </c>
      <c r="F385" s="50" t="s">
        <v>111</v>
      </c>
    </row>
    <row r="386" spans="1:6" s="1" customFormat="1" ht="38.25" customHeight="1">
      <c r="A386" s="20"/>
      <c r="B386" s="20"/>
      <c r="C386" s="13" t="s">
        <v>190</v>
      </c>
      <c r="D386" s="94"/>
      <c r="E386" s="89">
        <v>500</v>
      </c>
      <c r="F386" s="5" t="s">
        <v>363</v>
      </c>
    </row>
    <row r="387" spans="1:6" s="1" customFormat="1" ht="34.5" customHeight="1">
      <c r="A387" s="20"/>
      <c r="B387" s="20"/>
      <c r="C387" s="13" t="s">
        <v>401</v>
      </c>
      <c r="D387" s="94"/>
      <c r="E387" s="89">
        <v>1000</v>
      </c>
      <c r="F387" s="5" t="s">
        <v>429</v>
      </c>
    </row>
    <row r="388" spans="1:6" s="1" customFormat="1" ht="33.75" customHeight="1">
      <c r="A388" s="20"/>
      <c r="B388" s="20"/>
      <c r="C388" s="13" t="s">
        <v>402</v>
      </c>
      <c r="D388" s="94"/>
      <c r="E388" s="89">
        <v>2200</v>
      </c>
      <c r="F388" s="5" t="s">
        <v>430</v>
      </c>
    </row>
    <row r="389" spans="1:6" s="1" customFormat="1" ht="25.5">
      <c r="A389" s="20"/>
      <c r="B389" s="20"/>
      <c r="C389" s="13" t="s">
        <v>169</v>
      </c>
      <c r="D389" s="94"/>
      <c r="E389" s="89">
        <v>40000</v>
      </c>
      <c r="F389" s="5" t="s">
        <v>475</v>
      </c>
    </row>
    <row r="390" spans="1:6" s="1" customFormat="1" ht="38.25">
      <c r="A390" s="20"/>
      <c r="B390" s="20"/>
      <c r="C390" s="5" t="s">
        <v>199</v>
      </c>
      <c r="D390" s="94"/>
      <c r="E390" s="89">
        <v>4000</v>
      </c>
      <c r="F390" s="5" t="s">
        <v>282</v>
      </c>
    </row>
    <row r="391" spans="1:6" s="3" customFormat="1" ht="19.5" customHeight="1">
      <c r="A391" s="20"/>
      <c r="B391" s="20"/>
      <c r="C391" s="35" t="s">
        <v>81</v>
      </c>
      <c r="D391" s="79">
        <f>SUM(D372:D390)</f>
        <v>0</v>
      </c>
      <c r="E391" s="79">
        <f>SUM(E372:E390)</f>
        <v>145000</v>
      </c>
      <c r="F391" s="8" t="s">
        <v>81</v>
      </c>
    </row>
    <row r="392" spans="1:6" s="14" customFormat="1" ht="18" customHeight="1">
      <c r="A392" s="27"/>
      <c r="B392" s="20">
        <v>85195</v>
      </c>
      <c r="C392" s="4" t="s">
        <v>14</v>
      </c>
      <c r="D392" s="104"/>
      <c r="E392" s="122"/>
      <c r="F392" s="4" t="s">
        <v>14</v>
      </c>
    </row>
    <row r="393" spans="1:6" s="1" customFormat="1" ht="31.5" customHeight="1">
      <c r="A393" s="20"/>
      <c r="B393" s="27"/>
      <c r="C393" s="116" t="s">
        <v>264</v>
      </c>
      <c r="D393" s="94"/>
      <c r="E393" s="89">
        <v>148200</v>
      </c>
      <c r="F393" s="59" t="s">
        <v>502</v>
      </c>
    </row>
    <row r="394" spans="1:6" s="3" customFormat="1" ht="12.75">
      <c r="A394" s="20"/>
      <c r="B394" s="20"/>
      <c r="C394" s="35" t="s">
        <v>105</v>
      </c>
      <c r="D394" s="79">
        <f>SUM(D393:D393)</f>
        <v>0</v>
      </c>
      <c r="E394" s="79">
        <f>SUM(E393:E393)</f>
        <v>148200</v>
      </c>
      <c r="F394" s="8" t="s">
        <v>105</v>
      </c>
    </row>
    <row r="395" spans="1:6" s="3" customFormat="1" ht="19.5" customHeight="1">
      <c r="A395" s="20"/>
      <c r="B395" s="20"/>
      <c r="C395" s="16" t="s">
        <v>82</v>
      </c>
      <c r="D395" s="79">
        <f>SUM(D370+D391+D394)</f>
        <v>0</v>
      </c>
      <c r="E395" s="79">
        <f>SUM(E370+E391+E394)</f>
        <v>298200</v>
      </c>
      <c r="F395" s="16" t="s">
        <v>82</v>
      </c>
    </row>
    <row r="396" spans="1:6" s="1" customFormat="1" ht="28.5" customHeight="1">
      <c r="A396" s="20">
        <v>852</v>
      </c>
      <c r="B396" s="20"/>
      <c r="C396" s="4" t="s">
        <v>237</v>
      </c>
      <c r="D396" s="94"/>
      <c r="E396" s="89"/>
      <c r="F396" s="4" t="s">
        <v>237</v>
      </c>
    </row>
    <row r="397" spans="1:6" s="1" customFormat="1" ht="28.5" customHeight="1">
      <c r="A397" s="20"/>
      <c r="B397" s="20">
        <v>85202</v>
      </c>
      <c r="C397" s="4" t="s">
        <v>310</v>
      </c>
      <c r="D397" s="94"/>
      <c r="E397" s="89"/>
      <c r="F397" s="4" t="s">
        <v>310</v>
      </c>
    </row>
    <row r="398" spans="1:6" s="1" customFormat="1" ht="36" customHeight="1">
      <c r="A398" s="20"/>
      <c r="B398" s="20"/>
      <c r="C398" s="65" t="s">
        <v>311</v>
      </c>
      <c r="D398" s="94"/>
      <c r="E398" s="89">
        <v>20000</v>
      </c>
      <c r="F398" s="13" t="s">
        <v>312</v>
      </c>
    </row>
    <row r="399" spans="1:6" s="3" customFormat="1" ht="23.25" customHeight="1">
      <c r="A399" s="20"/>
      <c r="B399" s="20"/>
      <c r="C399" s="35" t="s">
        <v>313</v>
      </c>
      <c r="D399" s="90">
        <f>SUM(D398)</f>
        <v>0</v>
      </c>
      <c r="E399" s="90">
        <f>SUM(E398)</f>
        <v>20000</v>
      </c>
      <c r="F399" s="36" t="s">
        <v>313</v>
      </c>
    </row>
    <row r="400" spans="1:6" s="14" customFormat="1" ht="51.75" customHeight="1">
      <c r="A400" s="27"/>
      <c r="B400" s="20">
        <v>85212</v>
      </c>
      <c r="C400" s="4" t="s">
        <v>238</v>
      </c>
      <c r="D400" s="104"/>
      <c r="E400" s="122"/>
      <c r="F400" s="4" t="s">
        <v>238</v>
      </c>
    </row>
    <row r="401" spans="1:6" s="1" customFormat="1" ht="45.75" customHeight="1">
      <c r="A401" s="20"/>
      <c r="B401" s="27"/>
      <c r="C401" s="50" t="s">
        <v>231</v>
      </c>
      <c r="D401" s="94">
        <v>3000000</v>
      </c>
      <c r="E401" s="89"/>
      <c r="F401" s="5" t="s">
        <v>295</v>
      </c>
    </row>
    <row r="402" spans="1:6" s="1" customFormat="1" ht="24" customHeight="1">
      <c r="A402" s="20"/>
      <c r="B402" s="27"/>
      <c r="C402" s="50" t="s">
        <v>187</v>
      </c>
      <c r="D402" s="94"/>
      <c r="E402" s="89">
        <v>200</v>
      </c>
      <c r="F402" s="5" t="s">
        <v>146</v>
      </c>
    </row>
    <row r="403" spans="1:6" s="1" customFormat="1" ht="20.25" customHeight="1">
      <c r="A403" s="20"/>
      <c r="B403" s="27"/>
      <c r="C403" s="50" t="s">
        <v>197</v>
      </c>
      <c r="D403" s="94"/>
      <c r="E403" s="89">
        <v>2887620</v>
      </c>
      <c r="F403" s="5" t="s">
        <v>283</v>
      </c>
    </row>
    <row r="404" spans="1:6" s="1" customFormat="1" ht="30" customHeight="1">
      <c r="A404" s="20"/>
      <c r="B404" s="27"/>
      <c r="C404" s="50" t="s">
        <v>184</v>
      </c>
      <c r="D404" s="94"/>
      <c r="E404" s="89">
        <v>47141</v>
      </c>
      <c r="F404" s="5" t="s">
        <v>428</v>
      </c>
    </row>
    <row r="405" spans="1:6" s="1" customFormat="1" ht="20.25" customHeight="1">
      <c r="A405" s="20"/>
      <c r="B405" s="27"/>
      <c r="C405" s="50" t="s">
        <v>191</v>
      </c>
      <c r="D405" s="94"/>
      <c r="E405" s="89">
        <v>2650</v>
      </c>
      <c r="F405" s="50" t="s">
        <v>320</v>
      </c>
    </row>
    <row r="406" spans="1:6" s="1" customFormat="1" ht="30" customHeight="1">
      <c r="A406" s="20"/>
      <c r="B406" s="27"/>
      <c r="C406" s="50" t="s">
        <v>177</v>
      </c>
      <c r="D406" s="94"/>
      <c r="E406" s="89">
        <v>33515</v>
      </c>
      <c r="F406" s="50" t="s">
        <v>427</v>
      </c>
    </row>
    <row r="407" spans="1:6" s="1" customFormat="1" ht="15.75" customHeight="1">
      <c r="A407" s="20"/>
      <c r="B407" s="27"/>
      <c r="C407" s="50" t="s">
        <v>178</v>
      </c>
      <c r="D407" s="94"/>
      <c r="E407" s="89">
        <v>1220</v>
      </c>
      <c r="F407" s="50" t="s">
        <v>284</v>
      </c>
    </row>
    <row r="408" spans="1:6" s="1" customFormat="1" ht="17.25" customHeight="1">
      <c r="A408" s="20"/>
      <c r="B408" s="27"/>
      <c r="C408" s="50" t="s">
        <v>303</v>
      </c>
      <c r="D408" s="94"/>
      <c r="E408" s="89">
        <v>4920</v>
      </c>
      <c r="F408" s="50" t="s">
        <v>355</v>
      </c>
    </row>
    <row r="409" spans="1:6" s="1" customFormat="1" ht="30" customHeight="1">
      <c r="A409" s="20"/>
      <c r="B409" s="27"/>
      <c r="C409" s="50" t="s">
        <v>172</v>
      </c>
      <c r="D409" s="94"/>
      <c r="E409" s="89">
        <v>6204</v>
      </c>
      <c r="F409" s="50" t="s">
        <v>285</v>
      </c>
    </row>
    <row r="410" spans="1:6" s="1" customFormat="1" ht="21" customHeight="1">
      <c r="A410" s="20"/>
      <c r="B410" s="27"/>
      <c r="C410" s="50" t="s">
        <v>183</v>
      </c>
      <c r="D410" s="94"/>
      <c r="E410" s="89">
        <v>5500</v>
      </c>
      <c r="F410" s="50" t="s">
        <v>286</v>
      </c>
    </row>
    <row r="411" spans="1:6" s="1" customFormat="1" ht="23.25" customHeight="1">
      <c r="A411" s="20"/>
      <c r="B411" s="27"/>
      <c r="C411" s="50" t="s">
        <v>397</v>
      </c>
      <c r="D411" s="94"/>
      <c r="E411" s="89">
        <v>200</v>
      </c>
      <c r="F411" s="50" t="s">
        <v>332</v>
      </c>
    </row>
    <row r="412" spans="1:6" s="1" customFormat="1" ht="23.25" customHeight="1">
      <c r="A412" s="20"/>
      <c r="B412" s="27"/>
      <c r="C412" s="50" t="s">
        <v>404</v>
      </c>
      <c r="D412" s="94"/>
      <c r="E412" s="89">
        <v>1000</v>
      </c>
      <c r="F412" s="50" t="s">
        <v>476</v>
      </c>
    </row>
    <row r="413" spans="1:6" s="1" customFormat="1" ht="23.25" customHeight="1">
      <c r="A413" s="20"/>
      <c r="B413" s="27"/>
      <c r="C413" s="50" t="s">
        <v>406</v>
      </c>
      <c r="D413" s="94"/>
      <c r="E413" s="89">
        <v>1500</v>
      </c>
      <c r="F413" s="50" t="s">
        <v>477</v>
      </c>
    </row>
    <row r="414" spans="1:6" s="1" customFormat="1" ht="19.5" customHeight="1">
      <c r="A414" s="20"/>
      <c r="B414" s="27"/>
      <c r="C414" s="50" t="s">
        <v>185</v>
      </c>
      <c r="D414" s="94"/>
      <c r="E414" s="89">
        <v>1000</v>
      </c>
      <c r="F414" s="50" t="s">
        <v>111</v>
      </c>
    </row>
    <row r="415" spans="1:6" s="15" customFormat="1" ht="19.5" customHeight="1">
      <c r="A415" s="21"/>
      <c r="B415" s="28"/>
      <c r="C415" s="50" t="s">
        <v>190</v>
      </c>
      <c r="D415" s="94"/>
      <c r="E415" s="89">
        <v>1530</v>
      </c>
      <c r="F415" s="50" t="s">
        <v>478</v>
      </c>
    </row>
    <row r="416" spans="1:6" s="15" customFormat="1" ht="19.5" customHeight="1">
      <c r="A416" s="21"/>
      <c r="B416" s="28"/>
      <c r="C416" s="50" t="s">
        <v>403</v>
      </c>
      <c r="D416" s="94"/>
      <c r="E416" s="89">
        <v>2500</v>
      </c>
      <c r="F416" s="50" t="s">
        <v>418</v>
      </c>
    </row>
    <row r="417" spans="1:6" s="15" customFormat="1" ht="19.5" customHeight="1">
      <c r="A417" s="21"/>
      <c r="B417" s="28"/>
      <c r="C417" s="50" t="s">
        <v>401</v>
      </c>
      <c r="D417" s="94"/>
      <c r="E417" s="89">
        <v>1500</v>
      </c>
      <c r="F417" s="50" t="s">
        <v>433</v>
      </c>
    </row>
    <row r="418" spans="1:6" s="15" customFormat="1" ht="19.5" customHeight="1">
      <c r="A418" s="21"/>
      <c r="B418" s="28"/>
      <c r="C418" s="50" t="s">
        <v>402</v>
      </c>
      <c r="D418" s="94"/>
      <c r="E418" s="89">
        <v>1800</v>
      </c>
      <c r="F418" s="50" t="s">
        <v>430</v>
      </c>
    </row>
    <row r="419" spans="1:6" s="3" customFormat="1" ht="18" customHeight="1">
      <c r="A419" s="20"/>
      <c r="B419" s="20"/>
      <c r="C419" s="35" t="s">
        <v>240</v>
      </c>
      <c r="D419" s="79">
        <f>SUM(D401:D414)</f>
        <v>3000000</v>
      </c>
      <c r="E419" s="79">
        <f>SUM(E401:E418)</f>
        <v>3000000</v>
      </c>
      <c r="F419" s="8" t="s">
        <v>240</v>
      </c>
    </row>
    <row r="420" spans="1:6" s="14" customFormat="1" ht="42.75" customHeight="1">
      <c r="A420" s="27"/>
      <c r="B420" s="20">
        <v>85213</v>
      </c>
      <c r="C420" s="63" t="s">
        <v>265</v>
      </c>
      <c r="D420" s="104"/>
      <c r="E420" s="122"/>
      <c r="F420" s="63" t="s">
        <v>265</v>
      </c>
    </row>
    <row r="421" spans="1:6" s="1" customFormat="1" ht="45.75" customHeight="1">
      <c r="A421" s="20"/>
      <c r="B421" s="27"/>
      <c r="C421" s="50" t="s">
        <v>231</v>
      </c>
      <c r="D421" s="94">
        <v>21000</v>
      </c>
      <c r="E421" s="89"/>
      <c r="F421" s="5" t="s">
        <v>155</v>
      </c>
    </row>
    <row r="422" spans="1:6" s="1" customFormat="1" ht="25.5">
      <c r="A422" s="20"/>
      <c r="B422" s="20"/>
      <c r="C422" s="5" t="s">
        <v>239</v>
      </c>
      <c r="D422" s="94"/>
      <c r="E422" s="89">
        <v>21000</v>
      </c>
      <c r="F422" s="5" t="s">
        <v>503</v>
      </c>
    </row>
    <row r="423" spans="1:6" s="3" customFormat="1" ht="19.5" customHeight="1">
      <c r="A423" s="20"/>
      <c r="B423" s="20"/>
      <c r="C423" s="35" t="s">
        <v>322</v>
      </c>
      <c r="D423" s="79">
        <f>SUM(D421:D422)</f>
        <v>21000</v>
      </c>
      <c r="E423" s="79">
        <f>SUM(E421:E422)</f>
        <v>21000</v>
      </c>
      <c r="F423" s="8" t="s">
        <v>322</v>
      </c>
    </row>
    <row r="424" spans="1:6" s="14" customFormat="1" ht="35.25" customHeight="1">
      <c r="A424" s="27"/>
      <c r="B424" s="20">
        <v>85214</v>
      </c>
      <c r="C424" s="4" t="s">
        <v>243</v>
      </c>
      <c r="D424" s="104"/>
      <c r="E424" s="122"/>
      <c r="F424" s="4" t="s">
        <v>243</v>
      </c>
    </row>
    <row r="425" spans="1:6" s="1" customFormat="1" ht="48" customHeight="1">
      <c r="A425" s="20"/>
      <c r="B425" s="20"/>
      <c r="C425" s="50" t="s">
        <v>231</v>
      </c>
      <c r="D425" s="94">
        <v>132000</v>
      </c>
      <c r="E425" s="89"/>
      <c r="F425" s="13" t="s">
        <v>295</v>
      </c>
    </row>
    <row r="426" spans="1:6" s="1" customFormat="1" ht="33.75" customHeight="1">
      <c r="A426" s="20"/>
      <c r="B426" s="20"/>
      <c r="C426" s="50" t="s">
        <v>306</v>
      </c>
      <c r="D426" s="94">
        <v>37000</v>
      </c>
      <c r="E426" s="89"/>
      <c r="F426" s="13" t="s">
        <v>295</v>
      </c>
    </row>
    <row r="427" spans="1:6" s="1" customFormat="1" ht="30" customHeight="1">
      <c r="A427" s="20"/>
      <c r="B427" s="20"/>
      <c r="C427" s="13" t="s">
        <v>197</v>
      </c>
      <c r="D427" s="79"/>
      <c r="E427" s="89">
        <v>239000</v>
      </c>
      <c r="F427" s="50" t="s">
        <v>501</v>
      </c>
    </row>
    <row r="428" spans="1:6" s="3" customFormat="1" ht="21.75" customHeight="1">
      <c r="A428" s="20"/>
      <c r="B428" s="20"/>
      <c r="C428" s="35" t="s">
        <v>241</v>
      </c>
      <c r="D428" s="79">
        <f>SUM(D425:D427)</f>
        <v>169000</v>
      </c>
      <c r="E428" s="79">
        <f>SUM(E425:E427)</f>
        <v>239000</v>
      </c>
      <c r="F428" s="8" t="s">
        <v>241</v>
      </c>
    </row>
    <row r="429" spans="1:6" s="14" customFormat="1" ht="21" customHeight="1">
      <c r="A429" s="27"/>
      <c r="B429" s="20">
        <v>85215</v>
      </c>
      <c r="C429" s="49" t="s">
        <v>45</v>
      </c>
      <c r="D429" s="95"/>
      <c r="E429" s="122"/>
      <c r="F429" s="41" t="s">
        <v>45</v>
      </c>
    </row>
    <row r="430" spans="1:6" s="1" customFormat="1" ht="24" customHeight="1">
      <c r="A430" s="20"/>
      <c r="B430" s="20"/>
      <c r="C430" s="13" t="s">
        <v>197</v>
      </c>
      <c r="D430" s="79"/>
      <c r="E430" s="89">
        <v>200000</v>
      </c>
      <c r="F430" s="17" t="s">
        <v>342</v>
      </c>
    </row>
    <row r="431" spans="1:6" s="1" customFormat="1" ht="22.5" customHeight="1">
      <c r="A431" s="20"/>
      <c r="B431" s="20"/>
      <c r="C431" s="35" t="s">
        <v>242</v>
      </c>
      <c r="D431" s="79">
        <f>SUM(D430:D430)</f>
        <v>0</v>
      </c>
      <c r="E431" s="79">
        <f>SUM(E430:E430)</f>
        <v>200000</v>
      </c>
      <c r="F431" s="36" t="s">
        <v>242</v>
      </c>
    </row>
    <row r="432" spans="1:6" s="14" customFormat="1" ht="18" customHeight="1">
      <c r="A432" s="27"/>
      <c r="B432" s="20">
        <v>85219</v>
      </c>
      <c r="C432" s="4" t="s">
        <v>46</v>
      </c>
      <c r="D432" s="95"/>
      <c r="E432" s="122"/>
      <c r="F432" s="4" t="s">
        <v>46</v>
      </c>
    </row>
    <row r="433" spans="1:6" s="1" customFormat="1" ht="30.75" customHeight="1">
      <c r="A433" s="20"/>
      <c r="B433" s="27"/>
      <c r="C433" s="50" t="s">
        <v>306</v>
      </c>
      <c r="D433" s="94">
        <v>77500</v>
      </c>
      <c r="E433" s="89"/>
      <c r="F433" s="5" t="s">
        <v>155</v>
      </c>
    </row>
    <row r="434" spans="1:6" s="1" customFormat="1" ht="25.5">
      <c r="A434" s="20"/>
      <c r="B434" s="20"/>
      <c r="C434" s="13" t="s">
        <v>187</v>
      </c>
      <c r="D434" s="94"/>
      <c r="E434" s="89">
        <v>600</v>
      </c>
      <c r="F434" s="5" t="s">
        <v>146</v>
      </c>
    </row>
    <row r="435" spans="1:6" s="1" customFormat="1" ht="25.5">
      <c r="A435" s="20"/>
      <c r="B435" s="20"/>
      <c r="C435" s="13" t="s">
        <v>184</v>
      </c>
      <c r="D435" s="94"/>
      <c r="E435" s="89">
        <v>167714</v>
      </c>
      <c r="F435" s="5" t="s">
        <v>343</v>
      </c>
    </row>
    <row r="436" spans="1:6" s="1" customFormat="1" ht="25.5">
      <c r="A436" s="20"/>
      <c r="B436" s="20"/>
      <c r="C436" s="5" t="s">
        <v>191</v>
      </c>
      <c r="D436" s="94"/>
      <c r="E436" s="89">
        <v>13650</v>
      </c>
      <c r="F436" s="5" t="s">
        <v>110</v>
      </c>
    </row>
    <row r="437" spans="1:6" s="1" customFormat="1" ht="25.5">
      <c r="A437" s="20"/>
      <c r="B437" s="20"/>
      <c r="C437" s="5" t="s">
        <v>177</v>
      </c>
      <c r="D437" s="94"/>
      <c r="E437" s="89">
        <v>31013</v>
      </c>
      <c r="F437" s="5" t="s">
        <v>484</v>
      </c>
    </row>
    <row r="438" spans="1:6" s="1" customFormat="1" ht="22.5" customHeight="1">
      <c r="A438" s="20"/>
      <c r="B438" s="20"/>
      <c r="C438" s="5" t="s">
        <v>178</v>
      </c>
      <c r="D438" s="94"/>
      <c r="E438" s="89">
        <v>4444</v>
      </c>
      <c r="F438" s="5" t="s">
        <v>106</v>
      </c>
    </row>
    <row r="439" spans="1:6" s="1" customFormat="1" ht="22.5" customHeight="1">
      <c r="A439" s="20"/>
      <c r="B439" s="20"/>
      <c r="C439" s="5" t="s">
        <v>303</v>
      </c>
      <c r="D439" s="94"/>
      <c r="E439" s="89">
        <v>5920</v>
      </c>
      <c r="F439" s="5" t="s">
        <v>334</v>
      </c>
    </row>
    <row r="440" spans="1:6" s="1" customFormat="1" ht="24.75" customHeight="1">
      <c r="A440" s="20"/>
      <c r="B440" s="20"/>
      <c r="C440" s="5" t="s">
        <v>172</v>
      </c>
      <c r="D440" s="94"/>
      <c r="E440" s="89">
        <v>7865</v>
      </c>
      <c r="F440" s="5" t="s">
        <v>125</v>
      </c>
    </row>
    <row r="441" spans="1:6" s="1" customFormat="1" ht="50.25" customHeight="1">
      <c r="A441" s="20"/>
      <c r="B441" s="20"/>
      <c r="C441" s="5" t="s">
        <v>183</v>
      </c>
      <c r="D441" s="94"/>
      <c r="E441" s="89">
        <v>6500</v>
      </c>
      <c r="F441" s="5" t="s">
        <v>215</v>
      </c>
    </row>
    <row r="442" spans="1:6" s="1" customFormat="1" ht="27.75" customHeight="1">
      <c r="A442" s="20"/>
      <c r="B442" s="20"/>
      <c r="C442" s="5" t="s">
        <v>396</v>
      </c>
      <c r="D442" s="94"/>
      <c r="E442" s="89">
        <v>1000</v>
      </c>
      <c r="F442" s="5" t="s">
        <v>319</v>
      </c>
    </row>
    <row r="443" spans="1:6" s="1" customFormat="1" ht="27.75" customHeight="1">
      <c r="A443" s="20"/>
      <c r="B443" s="20"/>
      <c r="C443" s="5" t="s">
        <v>404</v>
      </c>
      <c r="D443" s="94"/>
      <c r="E443" s="89">
        <v>1200</v>
      </c>
      <c r="F443" s="5" t="s">
        <v>425</v>
      </c>
    </row>
    <row r="444" spans="1:6" s="1" customFormat="1" ht="27.75" customHeight="1">
      <c r="A444" s="20"/>
      <c r="B444" s="20"/>
      <c r="C444" s="50" t="s">
        <v>406</v>
      </c>
      <c r="D444" s="94"/>
      <c r="E444" s="89">
        <v>2000</v>
      </c>
      <c r="F444" s="5" t="s">
        <v>426</v>
      </c>
    </row>
    <row r="445" spans="1:6" s="1" customFormat="1" ht="16.5" customHeight="1">
      <c r="A445" s="20"/>
      <c r="B445" s="20"/>
      <c r="C445" s="5" t="s">
        <v>185</v>
      </c>
      <c r="D445" s="94"/>
      <c r="E445" s="89">
        <v>1500</v>
      </c>
      <c r="F445" s="5" t="s">
        <v>111</v>
      </c>
    </row>
    <row r="446" spans="1:6" s="1" customFormat="1" ht="26.25" customHeight="1">
      <c r="A446" s="20"/>
      <c r="B446" s="20"/>
      <c r="C446" s="5" t="s">
        <v>190</v>
      </c>
      <c r="D446" s="94"/>
      <c r="E446" s="89">
        <v>3825</v>
      </c>
      <c r="F446" s="5" t="s">
        <v>2</v>
      </c>
    </row>
    <row r="447" spans="1:6" s="1" customFormat="1" ht="26.25" customHeight="1">
      <c r="A447" s="20"/>
      <c r="B447" s="20"/>
      <c r="C447" s="5" t="s">
        <v>403</v>
      </c>
      <c r="D447" s="94"/>
      <c r="E447" s="89">
        <v>2500</v>
      </c>
      <c r="F447" s="5" t="s">
        <v>418</v>
      </c>
    </row>
    <row r="448" spans="1:6" s="1" customFormat="1" ht="26.25" customHeight="1">
      <c r="A448" s="20"/>
      <c r="B448" s="20"/>
      <c r="C448" s="5" t="s">
        <v>401</v>
      </c>
      <c r="D448" s="94"/>
      <c r="E448" s="89">
        <v>1500</v>
      </c>
      <c r="F448" s="5" t="s">
        <v>433</v>
      </c>
    </row>
    <row r="449" spans="1:6" s="1" customFormat="1" ht="26.25" customHeight="1">
      <c r="A449" s="20"/>
      <c r="B449" s="20"/>
      <c r="C449" s="5" t="s">
        <v>402</v>
      </c>
      <c r="D449" s="94"/>
      <c r="E449" s="89">
        <v>1200</v>
      </c>
      <c r="F449" s="5" t="s">
        <v>430</v>
      </c>
    </row>
    <row r="450" spans="1:6" s="3" customFormat="1" ht="26.25" customHeight="1">
      <c r="A450" s="20"/>
      <c r="B450" s="20"/>
      <c r="C450" s="35" t="s">
        <v>291</v>
      </c>
      <c r="D450" s="79">
        <f>SUM(D433:D449)</f>
        <v>77500</v>
      </c>
      <c r="E450" s="79">
        <f>SUM(E433:E449)</f>
        <v>252431</v>
      </c>
      <c r="F450" s="36" t="s">
        <v>291</v>
      </c>
    </row>
    <row r="451" spans="1:6" s="14" customFormat="1" ht="34.5" customHeight="1">
      <c r="A451" s="28"/>
      <c r="B451" s="20">
        <v>85228</v>
      </c>
      <c r="C451" s="4" t="s">
        <v>96</v>
      </c>
      <c r="D451" s="104"/>
      <c r="E451" s="122"/>
      <c r="F451" s="4" t="s">
        <v>96</v>
      </c>
    </row>
    <row r="452" spans="1:6" s="1" customFormat="1" ht="16.5" customHeight="1">
      <c r="A452" s="20"/>
      <c r="B452" s="27"/>
      <c r="C452" s="24" t="s">
        <v>224</v>
      </c>
      <c r="D452" s="94">
        <v>19000</v>
      </c>
      <c r="E452" s="89"/>
      <c r="F452" s="5" t="s">
        <v>213</v>
      </c>
    </row>
    <row r="453" spans="1:6" s="1" customFormat="1" ht="24.75" customHeight="1">
      <c r="A453" s="20"/>
      <c r="B453" s="20"/>
      <c r="C453" s="13" t="s">
        <v>187</v>
      </c>
      <c r="D453" s="94"/>
      <c r="E453" s="89">
        <v>300</v>
      </c>
      <c r="F453" s="5" t="s">
        <v>146</v>
      </c>
    </row>
    <row r="454" spans="1:6" s="1" customFormat="1" ht="24.75" customHeight="1">
      <c r="A454" s="20"/>
      <c r="B454" s="20"/>
      <c r="C454" s="13" t="s">
        <v>184</v>
      </c>
      <c r="D454" s="94"/>
      <c r="E454" s="89">
        <v>26253</v>
      </c>
      <c r="F454" s="5" t="s">
        <v>318</v>
      </c>
    </row>
    <row r="455" spans="1:6" s="1" customFormat="1" ht="24.75" customHeight="1">
      <c r="A455" s="20"/>
      <c r="B455" s="20"/>
      <c r="C455" s="5" t="s">
        <v>191</v>
      </c>
      <c r="D455" s="94"/>
      <c r="E455" s="89">
        <v>2500</v>
      </c>
      <c r="F455" s="5" t="s">
        <v>149</v>
      </c>
    </row>
    <row r="456" spans="1:6" s="1" customFormat="1" ht="24" customHeight="1">
      <c r="A456" s="20"/>
      <c r="B456" s="20"/>
      <c r="C456" s="5" t="s">
        <v>177</v>
      </c>
      <c r="D456" s="94"/>
      <c r="E456" s="89">
        <v>4920</v>
      </c>
      <c r="F456" s="5" t="s">
        <v>479</v>
      </c>
    </row>
    <row r="457" spans="1:6" s="1" customFormat="1" ht="15.75" customHeight="1">
      <c r="A457" s="20"/>
      <c r="B457" s="20"/>
      <c r="C457" s="5" t="s">
        <v>178</v>
      </c>
      <c r="D457" s="94"/>
      <c r="E457" s="89">
        <v>705</v>
      </c>
      <c r="F457" s="5" t="s">
        <v>156</v>
      </c>
    </row>
    <row r="458" spans="1:6" s="1" customFormat="1" ht="24" customHeight="1">
      <c r="A458" s="20"/>
      <c r="B458" s="20"/>
      <c r="C458" s="5" t="s">
        <v>172</v>
      </c>
      <c r="D458" s="94"/>
      <c r="E458" s="89">
        <v>300</v>
      </c>
      <c r="F458" s="5" t="s">
        <v>125</v>
      </c>
    </row>
    <row r="459" spans="1:6" s="1" customFormat="1" ht="25.5" customHeight="1">
      <c r="A459" s="20"/>
      <c r="B459" s="20"/>
      <c r="C459" s="5" t="s">
        <v>185</v>
      </c>
      <c r="D459" s="94"/>
      <c r="E459" s="89">
        <v>1000</v>
      </c>
      <c r="F459" s="5" t="s">
        <v>109</v>
      </c>
    </row>
    <row r="460" spans="1:6" s="1" customFormat="1" ht="27" customHeight="1">
      <c r="A460" s="20"/>
      <c r="B460" s="20"/>
      <c r="C460" s="5" t="s">
        <v>190</v>
      </c>
      <c r="D460" s="94"/>
      <c r="E460" s="89">
        <v>1150</v>
      </c>
      <c r="F460" s="5" t="s">
        <v>362</v>
      </c>
    </row>
    <row r="461" spans="1:6" s="32" customFormat="1" ht="20.25" customHeight="1">
      <c r="A461" s="30"/>
      <c r="B461" s="20"/>
      <c r="C461" s="33" t="s">
        <v>244</v>
      </c>
      <c r="D461" s="108">
        <f>SUM(D452:D460)</f>
        <v>19000</v>
      </c>
      <c r="E461" s="108">
        <f>SUM(E452:E460)</f>
        <v>37128</v>
      </c>
      <c r="F461" s="31" t="s">
        <v>244</v>
      </c>
    </row>
    <row r="462" spans="1:6" s="14" customFormat="1" ht="13.5" customHeight="1">
      <c r="A462" s="27"/>
      <c r="B462" s="20">
        <v>85295</v>
      </c>
      <c r="C462" s="4" t="s">
        <v>14</v>
      </c>
      <c r="D462" s="104"/>
      <c r="E462" s="122"/>
      <c r="F462" s="4" t="s">
        <v>14</v>
      </c>
    </row>
    <row r="463" spans="1:6" s="15" customFormat="1" ht="34.5" customHeight="1">
      <c r="A463" s="21"/>
      <c r="B463" s="21"/>
      <c r="C463" s="50" t="s">
        <v>306</v>
      </c>
      <c r="D463" s="94">
        <v>42000</v>
      </c>
      <c r="E463" s="89"/>
      <c r="F463" s="13" t="s">
        <v>344</v>
      </c>
    </row>
    <row r="464" spans="1:6" s="1" customFormat="1" ht="28.5" customHeight="1">
      <c r="A464" s="20"/>
      <c r="B464" s="20"/>
      <c r="C464" s="5" t="s">
        <v>197</v>
      </c>
      <c r="D464" s="94"/>
      <c r="E464" s="89">
        <v>67000</v>
      </c>
      <c r="F464" s="5" t="s">
        <v>504</v>
      </c>
    </row>
    <row r="465" spans="1:6" s="32" customFormat="1" ht="20.25" customHeight="1">
      <c r="A465" s="30"/>
      <c r="B465" s="20"/>
      <c r="C465" s="33" t="s">
        <v>292</v>
      </c>
      <c r="D465" s="108">
        <f>SUM(D463:D464)</f>
        <v>42000</v>
      </c>
      <c r="E465" s="108">
        <f>SUM(E463:E464)</f>
        <v>67000</v>
      </c>
      <c r="F465" s="31" t="s">
        <v>292</v>
      </c>
    </row>
    <row r="466" spans="1:6" s="10" customFormat="1" ht="20.25" customHeight="1">
      <c r="A466" s="44"/>
      <c r="B466" s="30"/>
      <c r="C466" s="43" t="s">
        <v>245</v>
      </c>
      <c r="D466" s="80">
        <f>SUM(D465+D461+D450+D431+D428+D423+D419+D399)</f>
        <v>3328500</v>
      </c>
      <c r="E466" s="80">
        <f>SUM(E465+E461+E450+E431+E428+E423+E419+E399)</f>
        <v>3836559</v>
      </c>
      <c r="F466" s="43" t="s">
        <v>245</v>
      </c>
    </row>
    <row r="467" spans="1:6" s="15" customFormat="1" ht="38.25" customHeight="1">
      <c r="A467" s="20">
        <v>853</v>
      </c>
      <c r="B467" s="124"/>
      <c r="C467" s="49" t="s">
        <v>488</v>
      </c>
      <c r="D467" s="94"/>
      <c r="E467" s="94"/>
      <c r="F467" s="49" t="s">
        <v>488</v>
      </c>
    </row>
    <row r="468" spans="1:6" s="15" customFormat="1" ht="24" customHeight="1">
      <c r="A468" s="21"/>
      <c r="B468" s="20">
        <v>85324</v>
      </c>
      <c r="C468" s="49" t="s">
        <v>489</v>
      </c>
      <c r="D468" s="94"/>
      <c r="E468" s="94"/>
      <c r="F468" s="49" t="s">
        <v>489</v>
      </c>
    </row>
    <row r="469" spans="1:6" s="15" customFormat="1" ht="53.25" customHeight="1">
      <c r="A469" s="21"/>
      <c r="B469" s="124"/>
      <c r="C469" s="65" t="s">
        <v>398</v>
      </c>
      <c r="D469" s="94">
        <v>118200</v>
      </c>
      <c r="E469" s="94"/>
      <c r="F469" s="17" t="s">
        <v>505</v>
      </c>
    </row>
    <row r="470" spans="1:6" s="10" customFormat="1" ht="20.25" customHeight="1">
      <c r="A470" s="44"/>
      <c r="B470" s="30"/>
      <c r="C470" s="43" t="s">
        <v>490</v>
      </c>
      <c r="D470" s="80">
        <f>SUM(D469)</f>
        <v>118200</v>
      </c>
      <c r="E470" s="80">
        <f>SUM(E469)</f>
        <v>0</v>
      </c>
      <c r="F470" s="43" t="s">
        <v>490</v>
      </c>
    </row>
    <row r="471" spans="1:6" s="1" customFormat="1" ht="25.5" customHeight="1">
      <c r="A471" s="20">
        <v>854</v>
      </c>
      <c r="B471" s="44"/>
      <c r="C471" s="4" t="s">
        <v>47</v>
      </c>
      <c r="D471" s="94"/>
      <c r="E471" s="89"/>
      <c r="F471" s="4" t="s">
        <v>47</v>
      </c>
    </row>
    <row r="472" spans="1:6" s="14" customFormat="1" ht="17.25" customHeight="1">
      <c r="A472" s="27"/>
      <c r="B472" s="20">
        <v>85401</v>
      </c>
      <c r="C472" s="4" t="s">
        <v>48</v>
      </c>
      <c r="D472" s="104"/>
      <c r="E472" s="122"/>
      <c r="F472" s="4" t="s">
        <v>48</v>
      </c>
    </row>
    <row r="473" spans="1:6" s="1" customFormat="1" ht="26.25" customHeight="1">
      <c r="A473" s="20"/>
      <c r="B473" s="27"/>
      <c r="C473" s="5" t="s">
        <v>187</v>
      </c>
      <c r="D473" s="94"/>
      <c r="E473" s="89">
        <v>1950</v>
      </c>
      <c r="F473" s="5" t="s">
        <v>146</v>
      </c>
    </row>
    <row r="474" spans="1:6" s="1" customFormat="1" ht="25.5" customHeight="1">
      <c r="A474" s="20"/>
      <c r="B474" s="20"/>
      <c r="C474" s="5" t="s">
        <v>184</v>
      </c>
      <c r="D474" s="94"/>
      <c r="E474" s="89">
        <v>207200</v>
      </c>
      <c r="F474" s="5" t="s">
        <v>157</v>
      </c>
    </row>
    <row r="475" spans="1:6" s="1" customFormat="1" ht="26.25" customHeight="1">
      <c r="A475" s="20"/>
      <c r="B475" s="20"/>
      <c r="C475" s="5" t="s">
        <v>191</v>
      </c>
      <c r="D475" s="94"/>
      <c r="E475" s="89">
        <v>15800</v>
      </c>
      <c r="F475" s="5" t="s">
        <v>158</v>
      </c>
    </row>
    <row r="476" spans="1:6" s="1" customFormat="1" ht="24.75" customHeight="1">
      <c r="A476" s="20"/>
      <c r="B476" s="20"/>
      <c r="C476" s="13" t="s">
        <v>177</v>
      </c>
      <c r="D476" s="79"/>
      <c r="E476" s="89">
        <v>37300</v>
      </c>
      <c r="F476" s="13" t="s">
        <v>422</v>
      </c>
    </row>
    <row r="477" spans="1:6" s="1" customFormat="1" ht="12.75">
      <c r="A477" s="20"/>
      <c r="B477" s="20"/>
      <c r="C477" s="13" t="s">
        <v>178</v>
      </c>
      <c r="D477" s="94"/>
      <c r="E477" s="89">
        <v>5300</v>
      </c>
      <c r="F477" s="5" t="s">
        <v>156</v>
      </c>
    </row>
    <row r="478" spans="1:6" s="1" customFormat="1" ht="18.75" customHeight="1">
      <c r="A478" s="20"/>
      <c r="B478" s="20"/>
      <c r="C478" s="13" t="s">
        <v>303</v>
      </c>
      <c r="D478" s="94"/>
      <c r="E478" s="89">
        <v>6000</v>
      </c>
      <c r="F478" s="5" t="s">
        <v>334</v>
      </c>
    </row>
    <row r="479" spans="1:6" s="1" customFormat="1" ht="25.5" customHeight="1">
      <c r="A479" s="20"/>
      <c r="B479" s="20"/>
      <c r="C479" s="5" t="s">
        <v>172</v>
      </c>
      <c r="D479" s="94"/>
      <c r="E479" s="89">
        <v>16300</v>
      </c>
      <c r="F479" s="5" t="s">
        <v>287</v>
      </c>
    </row>
    <row r="480" spans="1:6" s="1" customFormat="1" ht="24.75" customHeight="1">
      <c r="A480" s="20"/>
      <c r="B480" s="20"/>
      <c r="C480" s="5" t="s">
        <v>179</v>
      </c>
      <c r="D480" s="94"/>
      <c r="E480" s="89">
        <v>300</v>
      </c>
      <c r="F480" s="5" t="s">
        <v>159</v>
      </c>
    </row>
    <row r="481" spans="1:6" s="1" customFormat="1" ht="24.75" customHeight="1">
      <c r="A481" s="20"/>
      <c r="B481" s="20"/>
      <c r="C481" s="5" t="s">
        <v>194</v>
      </c>
      <c r="D481" s="94"/>
      <c r="E481" s="89">
        <v>2000</v>
      </c>
      <c r="F481" s="5" t="s">
        <v>288</v>
      </c>
    </row>
    <row r="482" spans="1:6" s="1" customFormat="1" ht="24.75" customHeight="1">
      <c r="A482" s="20"/>
      <c r="B482" s="20"/>
      <c r="C482" s="5" t="s">
        <v>171</v>
      </c>
      <c r="D482" s="94"/>
      <c r="E482" s="89">
        <v>10000</v>
      </c>
      <c r="F482" s="5" t="s">
        <v>317</v>
      </c>
    </row>
    <row r="483" spans="1:6" s="1" customFormat="1" ht="24.75" customHeight="1">
      <c r="A483" s="20"/>
      <c r="B483" s="20"/>
      <c r="C483" s="5" t="s">
        <v>405</v>
      </c>
      <c r="D483" s="94"/>
      <c r="E483" s="89">
        <v>700</v>
      </c>
      <c r="F483" s="5" t="s">
        <v>421</v>
      </c>
    </row>
    <row r="484" spans="1:6" s="1" customFormat="1" ht="16.5" customHeight="1">
      <c r="A484" s="20"/>
      <c r="B484" s="20"/>
      <c r="C484" s="5" t="s">
        <v>183</v>
      </c>
      <c r="D484" s="94"/>
      <c r="E484" s="89">
        <v>3200</v>
      </c>
      <c r="F484" s="5" t="s">
        <v>143</v>
      </c>
    </row>
    <row r="485" spans="1:6" s="1" customFormat="1" ht="16.5" customHeight="1">
      <c r="A485" s="20"/>
      <c r="B485" s="20"/>
      <c r="C485" s="5" t="s">
        <v>185</v>
      </c>
      <c r="D485" s="94"/>
      <c r="E485" s="89">
        <v>500</v>
      </c>
      <c r="F485" s="5" t="s">
        <v>111</v>
      </c>
    </row>
    <row r="486" spans="1:6" s="1" customFormat="1" ht="28.5" customHeight="1">
      <c r="A486" s="20"/>
      <c r="B486" s="20"/>
      <c r="C486" s="5" t="s">
        <v>190</v>
      </c>
      <c r="D486" s="94"/>
      <c r="E486" s="89">
        <v>11853</v>
      </c>
      <c r="F486" s="5" t="s">
        <v>2</v>
      </c>
    </row>
    <row r="487" spans="1:6" s="1" customFormat="1" ht="28.5" customHeight="1">
      <c r="A487" s="20"/>
      <c r="B487" s="20"/>
      <c r="C487" s="5" t="s">
        <v>403</v>
      </c>
      <c r="D487" s="94"/>
      <c r="E487" s="89">
        <v>500</v>
      </c>
      <c r="F487" s="5" t="s">
        <v>418</v>
      </c>
    </row>
    <row r="488" spans="1:6" s="1" customFormat="1" ht="28.5" customHeight="1">
      <c r="A488" s="20"/>
      <c r="B488" s="20"/>
      <c r="C488" s="50" t="s">
        <v>401</v>
      </c>
      <c r="D488" s="94"/>
      <c r="E488" s="89">
        <v>2500</v>
      </c>
      <c r="F488" s="5" t="s">
        <v>420</v>
      </c>
    </row>
    <row r="489" spans="1:6" s="1" customFormat="1" ht="28.5" customHeight="1">
      <c r="A489" s="20"/>
      <c r="B489" s="20"/>
      <c r="C489" s="5" t="s">
        <v>402</v>
      </c>
      <c r="D489" s="94"/>
      <c r="E489" s="89">
        <v>1000</v>
      </c>
      <c r="F489" s="5" t="s">
        <v>419</v>
      </c>
    </row>
    <row r="490" spans="1:6" s="3" customFormat="1" ht="21.75" customHeight="1">
      <c r="A490" s="20"/>
      <c r="B490" s="20"/>
      <c r="C490" s="35" t="s">
        <v>83</v>
      </c>
      <c r="D490" s="79">
        <f>SUM(D473:D486)</f>
        <v>0</v>
      </c>
      <c r="E490" s="79">
        <f>SUM(E473:E489)</f>
        <v>322403</v>
      </c>
      <c r="F490" s="8" t="s">
        <v>83</v>
      </c>
    </row>
    <row r="491" spans="1:6" s="10" customFormat="1" ht="24.75" customHeight="1">
      <c r="A491" s="44"/>
      <c r="B491" s="20"/>
      <c r="C491" s="43" t="s">
        <v>84</v>
      </c>
      <c r="D491" s="80">
        <f>SUM(D490)</f>
        <v>0</v>
      </c>
      <c r="E491" s="80">
        <f>SUM(E490)</f>
        <v>322403</v>
      </c>
      <c r="F491" s="43" t="s">
        <v>84</v>
      </c>
    </row>
    <row r="492" spans="1:6" s="1" customFormat="1" ht="25.5">
      <c r="A492" s="20">
        <v>900</v>
      </c>
      <c r="B492" s="44"/>
      <c r="C492" s="4" t="s">
        <v>49</v>
      </c>
      <c r="D492" s="94"/>
      <c r="E492" s="89"/>
      <c r="F492" s="4" t="s">
        <v>49</v>
      </c>
    </row>
    <row r="493" spans="1:6" s="14" customFormat="1" ht="25.5">
      <c r="A493" s="27"/>
      <c r="B493" s="20">
        <v>90001</v>
      </c>
      <c r="C493" s="49" t="s">
        <v>50</v>
      </c>
      <c r="D493" s="104"/>
      <c r="E493" s="122"/>
      <c r="F493" s="49" t="s">
        <v>50</v>
      </c>
    </row>
    <row r="494" spans="1:6" s="1" customFormat="1" ht="25.5">
      <c r="A494" s="20"/>
      <c r="B494" s="27"/>
      <c r="C494" s="5" t="s">
        <v>169</v>
      </c>
      <c r="D494" s="94"/>
      <c r="E494" s="89">
        <v>50000</v>
      </c>
      <c r="F494" s="55" t="s">
        <v>506</v>
      </c>
    </row>
    <row r="495" spans="1:6" s="3" customFormat="1" ht="22.5" customHeight="1">
      <c r="A495" s="20"/>
      <c r="B495" s="20"/>
      <c r="C495" s="35" t="s">
        <v>119</v>
      </c>
      <c r="D495" s="79">
        <f>SUM(D494:D494)</f>
        <v>0</v>
      </c>
      <c r="E495" s="79">
        <f>SUM(E494:E494)</f>
        <v>50000</v>
      </c>
      <c r="F495" s="8" t="s">
        <v>119</v>
      </c>
    </row>
    <row r="496" spans="1:6" s="14" customFormat="1" ht="12.75">
      <c r="A496" s="27"/>
      <c r="B496" s="20">
        <v>90003</v>
      </c>
      <c r="C496" s="4" t="s">
        <v>51</v>
      </c>
      <c r="D496" s="104"/>
      <c r="E496" s="122"/>
      <c r="F496" s="4" t="s">
        <v>51</v>
      </c>
    </row>
    <row r="497" spans="1:6" s="1" customFormat="1" ht="38.25">
      <c r="A497" s="20"/>
      <c r="B497" s="20"/>
      <c r="C497" s="5" t="s">
        <v>183</v>
      </c>
      <c r="D497" s="94"/>
      <c r="E497" s="89">
        <v>170000</v>
      </c>
      <c r="F497" s="5" t="s">
        <v>289</v>
      </c>
    </row>
    <row r="498" spans="1:6" s="3" customFormat="1" ht="19.5" customHeight="1">
      <c r="A498" s="20"/>
      <c r="B498" s="20"/>
      <c r="C498" s="35" t="s">
        <v>104</v>
      </c>
      <c r="D498" s="79">
        <f>SUM(D497:D497)</f>
        <v>0</v>
      </c>
      <c r="E498" s="79">
        <f>SUM(E497:E497)</f>
        <v>170000</v>
      </c>
      <c r="F498" s="8" t="s">
        <v>104</v>
      </c>
    </row>
    <row r="499" spans="1:6" s="14" customFormat="1" ht="25.5">
      <c r="A499" s="27"/>
      <c r="B499" s="20">
        <v>90004</v>
      </c>
      <c r="C499" s="4" t="s">
        <v>407</v>
      </c>
      <c r="D499" s="104"/>
      <c r="E499" s="122"/>
      <c r="F499" s="4" t="s">
        <v>407</v>
      </c>
    </row>
    <row r="500" spans="1:6" s="1" customFormat="1" ht="17.25" customHeight="1">
      <c r="A500" s="20"/>
      <c r="B500" s="20"/>
      <c r="C500" s="5" t="s">
        <v>183</v>
      </c>
      <c r="D500" s="94"/>
      <c r="E500" s="89">
        <v>40000</v>
      </c>
      <c r="F500" s="5" t="s">
        <v>126</v>
      </c>
    </row>
    <row r="501" spans="1:6" s="3" customFormat="1" ht="18.75" customHeight="1">
      <c r="A501" s="20"/>
      <c r="B501" s="20"/>
      <c r="C501" s="35" t="s">
        <v>103</v>
      </c>
      <c r="D501" s="79">
        <f>SUM(D500:D500)</f>
        <v>0</v>
      </c>
      <c r="E501" s="79">
        <f>SUM(E500:E500)</f>
        <v>40000</v>
      </c>
      <c r="F501" s="36" t="s">
        <v>103</v>
      </c>
    </row>
    <row r="502" spans="1:6" s="3" customFormat="1" ht="24.75" customHeight="1">
      <c r="A502" s="20"/>
      <c r="B502" s="20">
        <v>90005</v>
      </c>
      <c r="C502" s="41" t="s">
        <v>408</v>
      </c>
      <c r="D502" s="79"/>
      <c r="E502" s="79"/>
      <c r="F502" s="41" t="s">
        <v>408</v>
      </c>
    </row>
    <row r="503" spans="1:6" s="15" customFormat="1" ht="24.75" customHeight="1">
      <c r="A503" s="21"/>
      <c r="B503" s="21"/>
      <c r="C503" s="17" t="s">
        <v>169</v>
      </c>
      <c r="D503" s="94"/>
      <c r="E503" s="94">
        <v>250000</v>
      </c>
      <c r="F503" s="17" t="s">
        <v>480</v>
      </c>
    </row>
    <row r="504" spans="1:6" s="3" customFormat="1" ht="18.75" customHeight="1">
      <c r="A504" s="20"/>
      <c r="B504" s="20"/>
      <c r="C504" s="35" t="s">
        <v>409</v>
      </c>
      <c r="D504" s="79">
        <f>SUM(D503)</f>
        <v>0</v>
      </c>
      <c r="E504" s="79">
        <f>SUM(E503)</f>
        <v>250000</v>
      </c>
      <c r="F504" s="35" t="s">
        <v>409</v>
      </c>
    </row>
    <row r="505" spans="1:6" s="14" customFormat="1" ht="17.25" customHeight="1">
      <c r="A505" s="27"/>
      <c r="B505" s="20">
        <v>90015</v>
      </c>
      <c r="C505" s="4" t="s">
        <v>52</v>
      </c>
      <c r="D505" s="104"/>
      <c r="E505" s="122"/>
      <c r="F505" s="4" t="s">
        <v>52</v>
      </c>
    </row>
    <row r="506" spans="1:6" s="1" customFormat="1" ht="16.5" customHeight="1">
      <c r="A506" s="20"/>
      <c r="B506" s="20"/>
      <c r="C506" s="23" t="s">
        <v>180</v>
      </c>
      <c r="D506" s="94"/>
      <c r="E506" s="89">
        <v>210000</v>
      </c>
      <c r="F506" s="5" t="s">
        <v>127</v>
      </c>
    </row>
    <row r="507" spans="1:6" s="1" customFormat="1" ht="19.5" customHeight="1">
      <c r="A507" s="20"/>
      <c r="B507" s="20"/>
      <c r="C507" s="5" t="s">
        <v>171</v>
      </c>
      <c r="D507" s="94"/>
      <c r="E507" s="89">
        <v>30000</v>
      </c>
      <c r="F507" s="58" t="s">
        <v>290</v>
      </c>
    </row>
    <row r="508" spans="1:6" s="1" customFormat="1" ht="19.5" customHeight="1">
      <c r="A508" s="20"/>
      <c r="B508" s="20"/>
      <c r="C508" s="5" t="s">
        <v>183</v>
      </c>
      <c r="D508" s="94"/>
      <c r="E508" s="89">
        <v>35000</v>
      </c>
      <c r="F508" s="58" t="s">
        <v>481</v>
      </c>
    </row>
    <row r="509" spans="1:6" s="15" customFormat="1" ht="25.5" customHeight="1">
      <c r="A509" s="21"/>
      <c r="B509" s="21"/>
      <c r="C509" s="13" t="s">
        <v>169</v>
      </c>
      <c r="D509" s="94"/>
      <c r="E509" s="89">
        <v>80000</v>
      </c>
      <c r="F509" s="96" t="s">
        <v>482</v>
      </c>
    </row>
    <row r="510" spans="1:6" s="3" customFormat="1" ht="21.75" customHeight="1">
      <c r="A510" s="20"/>
      <c r="B510" s="20"/>
      <c r="C510" s="35" t="s">
        <v>120</v>
      </c>
      <c r="D510" s="79">
        <f>SUM(D506:D507)</f>
        <v>0</v>
      </c>
      <c r="E510" s="79">
        <f>SUM(E506:E509)</f>
        <v>355000</v>
      </c>
      <c r="F510" s="8" t="s">
        <v>120</v>
      </c>
    </row>
    <row r="511" spans="1:6" s="15" customFormat="1" ht="21.75" customHeight="1">
      <c r="A511" s="21"/>
      <c r="B511" s="20">
        <v>90017</v>
      </c>
      <c r="C511" s="41" t="s">
        <v>410</v>
      </c>
      <c r="D511" s="94"/>
      <c r="E511" s="94"/>
      <c r="F511" s="41" t="s">
        <v>410</v>
      </c>
    </row>
    <row r="512" spans="1:6" s="15" customFormat="1" ht="37.5" customHeight="1">
      <c r="A512" s="21"/>
      <c r="B512" s="21"/>
      <c r="C512" s="115" t="s">
        <v>416</v>
      </c>
      <c r="D512" s="94"/>
      <c r="E512" s="94">
        <v>20000</v>
      </c>
      <c r="F512" s="13" t="s">
        <v>412</v>
      </c>
    </row>
    <row r="513" spans="1:6" s="3" customFormat="1" ht="21.75" customHeight="1">
      <c r="A513" s="20"/>
      <c r="B513" s="20"/>
      <c r="C513" s="35" t="s">
        <v>411</v>
      </c>
      <c r="D513" s="79">
        <f>SUM(D512)</f>
        <v>0</v>
      </c>
      <c r="E513" s="79">
        <f>SUM(E512)</f>
        <v>20000</v>
      </c>
      <c r="F513" s="36" t="s">
        <v>411</v>
      </c>
    </row>
    <row r="514" spans="1:6" s="3" customFormat="1" ht="21.75" customHeight="1">
      <c r="A514" s="20"/>
      <c r="B514" s="20">
        <v>90095</v>
      </c>
      <c r="C514" s="41" t="s">
        <v>14</v>
      </c>
      <c r="D514" s="79"/>
      <c r="E514" s="79"/>
      <c r="F514" s="41" t="s">
        <v>499</v>
      </c>
    </row>
    <row r="515" spans="1:6" s="3" customFormat="1" ht="21.75" customHeight="1">
      <c r="A515" s="20"/>
      <c r="B515" s="20"/>
      <c r="C515" s="17" t="s">
        <v>172</v>
      </c>
      <c r="D515" s="79"/>
      <c r="E515" s="94">
        <v>1800</v>
      </c>
      <c r="F515" s="41" t="s">
        <v>500</v>
      </c>
    </row>
    <row r="516" spans="1:6" s="3" customFormat="1" ht="21.75" customHeight="1">
      <c r="A516" s="20"/>
      <c r="B516" s="20"/>
      <c r="C516" s="17" t="s">
        <v>179</v>
      </c>
      <c r="D516" s="79"/>
      <c r="E516" s="94">
        <v>150</v>
      </c>
      <c r="F516" s="41" t="s">
        <v>164</v>
      </c>
    </row>
    <row r="517" spans="1:6" s="3" customFormat="1" ht="21.75" customHeight="1">
      <c r="A517" s="20"/>
      <c r="B517" s="20"/>
      <c r="C517" s="17" t="s">
        <v>180</v>
      </c>
      <c r="D517" s="79"/>
      <c r="E517" s="94">
        <v>1500</v>
      </c>
      <c r="F517" s="41" t="s">
        <v>168</v>
      </c>
    </row>
    <row r="518" spans="1:6" s="15" customFormat="1" ht="21.75" customHeight="1">
      <c r="A518" s="21"/>
      <c r="B518" s="21"/>
      <c r="C518" s="5" t="s">
        <v>183</v>
      </c>
      <c r="D518" s="94"/>
      <c r="E518" s="94">
        <v>2500</v>
      </c>
      <c r="F518" s="13" t="s">
        <v>483</v>
      </c>
    </row>
    <row r="519" spans="1:6" s="15" customFormat="1" ht="21.75" customHeight="1">
      <c r="A519" s="21"/>
      <c r="B519" s="21"/>
      <c r="C519" s="5" t="s">
        <v>169</v>
      </c>
      <c r="D519" s="94"/>
      <c r="E519" s="94">
        <v>23000</v>
      </c>
      <c r="F519" s="13" t="s">
        <v>498</v>
      </c>
    </row>
    <row r="520" spans="1:6" s="3" customFormat="1" ht="21.75" customHeight="1">
      <c r="A520" s="20"/>
      <c r="B520" s="20"/>
      <c r="C520" s="35" t="s">
        <v>330</v>
      </c>
      <c r="D520" s="79">
        <f>SUM(D515:D519)</f>
        <v>0</v>
      </c>
      <c r="E520" s="79">
        <f>SUM(E515:E519)</f>
        <v>28950</v>
      </c>
      <c r="F520" s="36" t="s">
        <v>330</v>
      </c>
    </row>
    <row r="521" spans="1:6" s="10" customFormat="1" ht="21.75" customHeight="1">
      <c r="A521" s="44"/>
      <c r="B521" s="20"/>
      <c r="C521" s="18" t="s">
        <v>53</v>
      </c>
      <c r="D521" s="109">
        <f>SUM(D520+D513+D510+D504+D501+D498+D495)</f>
        <v>0</v>
      </c>
      <c r="E521" s="109">
        <f>SUM(E520+E513+E510+E504+E501+E498+E495)</f>
        <v>913950</v>
      </c>
      <c r="F521" s="9" t="s">
        <v>53</v>
      </c>
    </row>
    <row r="522" spans="1:6" s="1" customFormat="1" ht="48.75" customHeight="1">
      <c r="A522" s="20">
        <v>921</v>
      </c>
      <c r="B522" s="44"/>
      <c r="C522" s="4" t="s">
        <v>54</v>
      </c>
      <c r="D522" s="79"/>
      <c r="E522" s="89"/>
      <c r="F522" s="4" t="s">
        <v>218</v>
      </c>
    </row>
    <row r="523" spans="1:6" s="15" customFormat="1" ht="25.5" customHeight="1">
      <c r="A523" s="21"/>
      <c r="B523" s="20">
        <v>92108</v>
      </c>
      <c r="C523" s="41" t="s">
        <v>413</v>
      </c>
      <c r="D523" s="94"/>
      <c r="E523" s="94"/>
      <c r="F523" s="41" t="s">
        <v>413</v>
      </c>
    </row>
    <row r="524" spans="1:6" s="15" customFormat="1" ht="20.25" customHeight="1">
      <c r="A524" s="21"/>
      <c r="B524" s="21"/>
      <c r="C524" s="17" t="s">
        <v>172</v>
      </c>
      <c r="D524" s="94"/>
      <c r="E524" s="94">
        <v>5000</v>
      </c>
      <c r="F524" s="17" t="s">
        <v>417</v>
      </c>
    </row>
    <row r="525" spans="1:6" s="3" customFormat="1" ht="20.25" customHeight="1">
      <c r="A525" s="20"/>
      <c r="B525" s="20"/>
      <c r="C525" s="35" t="s">
        <v>414</v>
      </c>
      <c r="D525" s="79">
        <f>SUM(D524)</f>
        <v>0</v>
      </c>
      <c r="E525" s="79">
        <f>SUM(E524)</f>
        <v>5000</v>
      </c>
      <c r="F525" s="36" t="s">
        <v>414</v>
      </c>
    </row>
    <row r="526" spans="1:6" s="14" customFormat="1" ht="24" customHeight="1">
      <c r="A526" s="27"/>
      <c r="B526" s="20">
        <v>92109</v>
      </c>
      <c r="C526" s="49" t="s">
        <v>55</v>
      </c>
      <c r="D526" s="95"/>
      <c r="E526" s="122"/>
      <c r="F526" s="49" t="s">
        <v>346</v>
      </c>
    </row>
    <row r="527" spans="1:6" s="1" customFormat="1" ht="29.25" customHeight="1">
      <c r="A527" s="20"/>
      <c r="B527" s="20"/>
      <c r="C527" s="50" t="s">
        <v>309</v>
      </c>
      <c r="D527" s="80"/>
      <c r="E527" s="89">
        <v>390000</v>
      </c>
      <c r="F527" s="13" t="s">
        <v>316</v>
      </c>
    </row>
    <row r="528" spans="1:6" s="1" customFormat="1" ht="21" customHeight="1">
      <c r="A528" s="20"/>
      <c r="B528" s="20"/>
      <c r="C528" s="35" t="s">
        <v>85</v>
      </c>
      <c r="D528" s="79">
        <f>SUM(D527:D527)</f>
        <v>0</v>
      </c>
      <c r="E528" s="79">
        <f>SUM(E527:E527)</f>
        <v>390000</v>
      </c>
      <c r="F528" s="36" t="s">
        <v>85</v>
      </c>
    </row>
    <row r="529" spans="1:6" s="14" customFormat="1" ht="23.25" customHeight="1">
      <c r="A529" s="27"/>
      <c r="B529" s="20">
        <v>92116</v>
      </c>
      <c r="C529" s="4" t="s">
        <v>56</v>
      </c>
      <c r="D529" s="104"/>
      <c r="E529" s="122"/>
      <c r="F529" s="4" t="s">
        <v>345</v>
      </c>
    </row>
    <row r="530" spans="1:6" s="1" customFormat="1" ht="28.5" customHeight="1">
      <c r="A530" s="20"/>
      <c r="B530" s="20"/>
      <c r="C530" s="116" t="s">
        <v>247</v>
      </c>
      <c r="D530" s="94">
        <v>30000</v>
      </c>
      <c r="E530" s="89"/>
      <c r="F530" s="5" t="s">
        <v>203</v>
      </c>
    </row>
    <row r="531" spans="1:6" s="1" customFormat="1" ht="21" customHeight="1">
      <c r="A531" s="20"/>
      <c r="B531" s="20"/>
      <c r="C531" s="50" t="s">
        <v>309</v>
      </c>
      <c r="D531" s="94"/>
      <c r="E531" s="89">
        <v>285200</v>
      </c>
      <c r="F531" s="5" t="s">
        <v>315</v>
      </c>
    </row>
    <row r="532" spans="1:6" s="32" customFormat="1" ht="21" customHeight="1">
      <c r="A532" s="30"/>
      <c r="B532" s="20"/>
      <c r="C532" s="33" t="s">
        <v>86</v>
      </c>
      <c r="D532" s="108">
        <f>SUM(D530:D531)</f>
        <v>30000</v>
      </c>
      <c r="E532" s="108">
        <f>SUM(E530:E531)</f>
        <v>285200</v>
      </c>
      <c r="F532" s="34" t="s">
        <v>86</v>
      </c>
    </row>
    <row r="533" spans="1:6" s="3" customFormat="1" ht="21" customHeight="1">
      <c r="A533" s="20"/>
      <c r="B533" s="20">
        <v>92195</v>
      </c>
      <c r="C533" s="4" t="s">
        <v>14</v>
      </c>
      <c r="D533" s="79"/>
      <c r="E533" s="79"/>
      <c r="F533" s="4" t="s">
        <v>14</v>
      </c>
    </row>
    <row r="534" spans="1:6" s="3" customFormat="1" ht="36.75" customHeight="1">
      <c r="A534" s="20"/>
      <c r="B534" s="20"/>
      <c r="C534" s="50" t="s">
        <v>395</v>
      </c>
      <c r="D534" s="79"/>
      <c r="E534" s="94">
        <v>10000</v>
      </c>
      <c r="F534" s="17" t="s">
        <v>512</v>
      </c>
    </row>
    <row r="535" spans="1:6" s="32" customFormat="1" ht="21" customHeight="1">
      <c r="A535" s="30"/>
      <c r="B535" s="20"/>
      <c r="C535" s="33" t="s">
        <v>326</v>
      </c>
      <c r="D535" s="108">
        <f>SUM(D534:D534)</f>
        <v>0</v>
      </c>
      <c r="E535" s="108">
        <f>SUM(E534:E534)</f>
        <v>10000</v>
      </c>
      <c r="F535" s="34" t="s">
        <v>326</v>
      </c>
    </row>
    <row r="536" spans="1:6" s="10" customFormat="1" ht="27" customHeight="1">
      <c r="A536" s="44"/>
      <c r="B536" s="30"/>
      <c r="C536" s="43" t="s">
        <v>87</v>
      </c>
      <c r="D536" s="80">
        <f>SUM(D525+D528+D532+D535)</f>
        <v>30000</v>
      </c>
      <c r="E536" s="80">
        <f>SUM(E525+E528+E532+E535)</f>
        <v>690200</v>
      </c>
      <c r="F536" s="43" t="s">
        <v>87</v>
      </c>
    </row>
    <row r="537" spans="1:6" s="14" customFormat="1" ht="27" customHeight="1">
      <c r="A537" s="27">
        <v>926</v>
      </c>
      <c r="B537" s="44"/>
      <c r="C537" s="4" t="s">
        <v>57</v>
      </c>
      <c r="D537" s="104"/>
      <c r="E537" s="122"/>
      <c r="F537" s="4" t="s">
        <v>57</v>
      </c>
    </row>
    <row r="538" spans="1:6" s="14" customFormat="1" ht="12.75">
      <c r="A538" s="27"/>
      <c r="B538" s="27">
        <v>92601</v>
      </c>
      <c r="C538" s="4" t="s">
        <v>58</v>
      </c>
      <c r="D538" s="104"/>
      <c r="E538" s="122"/>
      <c r="F538" s="4" t="s">
        <v>58</v>
      </c>
    </row>
    <row r="539" spans="1:6" s="15" customFormat="1" ht="25.5">
      <c r="A539" s="20"/>
      <c r="B539" s="20"/>
      <c r="C539" s="5" t="s">
        <v>187</v>
      </c>
      <c r="D539" s="94"/>
      <c r="E539" s="89">
        <v>800</v>
      </c>
      <c r="F539" s="55" t="s">
        <v>146</v>
      </c>
    </row>
    <row r="540" spans="1:6" s="1" customFormat="1" ht="25.5">
      <c r="A540" s="20"/>
      <c r="B540" s="27"/>
      <c r="C540" s="5" t="s">
        <v>184</v>
      </c>
      <c r="D540" s="94"/>
      <c r="E540" s="89">
        <v>60342</v>
      </c>
      <c r="F540" s="5" t="s">
        <v>157</v>
      </c>
    </row>
    <row r="541" spans="1:6" s="1" customFormat="1" ht="25.5">
      <c r="A541" s="20"/>
      <c r="B541" s="20"/>
      <c r="C541" s="5" t="s">
        <v>191</v>
      </c>
      <c r="D541" s="94"/>
      <c r="E541" s="89">
        <v>4645</v>
      </c>
      <c r="F541" s="5" t="s">
        <v>204</v>
      </c>
    </row>
    <row r="542" spans="1:6" s="1" customFormat="1" ht="25.5">
      <c r="A542" s="20"/>
      <c r="B542" s="20"/>
      <c r="C542" s="5" t="s">
        <v>177</v>
      </c>
      <c r="D542" s="94"/>
      <c r="E542" s="89">
        <v>11113</v>
      </c>
      <c r="F542" s="5" t="s">
        <v>484</v>
      </c>
    </row>
    <row r="543" spans="1:6" s="1" customFormat="1" ht="21" customHeight="1">
      <c r="A543" s="20"/>
      <c r="B543" s="20"/>
      <c r="C543" s="5" t="s">
        <v>178</v>
      </c>
      <c r="D543" s="94"/>
      <c r="E543" s="89">
        <v>1592</v>
      </c>
      <c r="F543" s="5" t="s">
        <v>128</v>
      </c>
    </row>
    <row r="544" spans="1:6" s="1" customFormat="1" ht="25.5">
      <c r="A544" s="20"/>
      <c r="B544" s="20"/>
      <c r="C544" s="5" t="s">
        <v>172</v>
      </c>
      <c r="D544" s="94"/>
      <c r="E544" s="89">
        <v>12000</v>
      </c>
      <c r="F544" s="5" t="s">
        <v>357</v>
      </c>
    </row>
    <row r="545" spans="1:6" s="1" customFormat="1" ht="25.5">
      <c r="A545" s="20"/>
      <c r="B545" s="20"/>
      <c r="C545" s="5" t="s">
        <v>179</v>
      </c>
      <c r="D545" s="94"/>
      <c r="E545" s="89">
        <v>300</v>
      </c>
      <c r="F545" s="5" t="s">
        <v>164</v>
      </c>
    </row>
    <row r="546" spans="1:6" s="1" customFormat="1" ht="23.25" customHeight="1">
      <c r="A546" s="20"/>
      <c r="B546" s="20"/>
      <c r="C546" s="5" t="s">
        <v>180</v>
      </c>
      <c r="D546" s="94"/>
      <c r="E546" s="89">
        <v>25000</v>
      </c>
      <c r="F546" s="5" t="s">
        <v>356</v>
      </c>
    </row>
    <row r="547" spans="1:6" s="1" customFormat="1" ht="22.5" customHeight="1">
      <c r="A547" s="20"/>
      <c r="B547" s="20"/>
      <c r="C547" s="5" t="s">
        <v>171</v>
      </c>
      <c r="D547" s="94"/>
      <c r="E547" s="89">
        <v>11100</v>
      </c>
      <c r="F547" s="58" t="s">
        <v>214</v>
      </c>
    </row>
    <row r="548" spans="1:6" s="1" customFormat="1" ht="18" customHeight="1">
      <c r="A548" s="20"/>
      <c r="B548" s="20"/>
      <c r="C548" s="5" t="s">
        <v>183</v>
      </c>
      <c r="D548" s="94"/>
      <c r="E548" s="89">
        <v>7300</v>
      </c>
      <c r="F548" s="5" t="s">
        <v>327</v>
      </c>
    </row>
    <row r="549" spans="1:6" s="1" customFormat="1" ht="25.5">
      <c r="A549" s="20"/>
      <c r="B549" s="20"/>
      <c r="C549" s="5" t="s">
        <v>190</v>
      </c>
      <c r="D549" s="94"/>
      <c r="E549" s="89">
        <v>2293</v>
      </c>
      <c r="F549" s="5" t="s">
        <v>139</v>
      </c>
    </row>
    <row r="550" spans="1:6" s="3" customFormat="1" ht="17.25" customHeight="1">
      <c r="A550" s="20"/>
      <c r="B550" s="20"/>
      <c r="C550" s="35" t="s">
        <v>88</v>
      </c>
      <c r="D550" s="79">
        <f>SUM(D539:D549)</f>
        <v>0</v>
      </c>
      <c r="E550" s="79">
        <f>SUM(E539:E549)</f>
        <v>136485</v>
      </c>
      <c r="F550" s="8" t="s">
        <v>88</v>
      </c>
    </row>
    <row r="551" spans="1:6" s="14" customFormat="1" ht="25.5">
      <c r="A551" s="27"/>
      <c r="B551" s="20">
        <v>92605</v>
      </c>
      <c r="C551" s="4" t="s">
        <v>59</v>
      </c>
      <c r="D551" s="104"/>
      <c r="E551" s="122"/>
      <c r="F551" s="4" t="s">
        <v>59</v>
      </c>
    </row>
    <row r="552" spans="1:6" s="14" customFormat="1" ht="33.75">
      <c r="A552" s="27"/>
      <c r="B552" s="20"/>
      <c r="C552" s="50" t="s">
        <v>395</v>
      </c>
      <c r="D552" s="104"/>
      <c r="E552" s="89">
        <v>86000</v>
      </c>
      <c r="F552" s="4" t="s">
        <v>485</v>
      </c>
    </row>
    <row r="553" spans="1:6" s="3" customFormat="1" ht="18.75" customHeight="1">
      <c r="A553" s="20"/>
      <c r="B553" s="20"/>
      <c r="C553" s="35" t="s">
        <v>89</v>
      </c>
      <c r="D553" s="79">
        <f>SUM(D552:D552)</f>
        <v>0</v>
      </c>
      <c r="E553" s="79">
        <f>SUM(E552:E552)</f>
        <v>86000</v>
      </c>
      <c r="F553" s="8" t="s">
        <v>89</v>
      </c>
    </row>
    <row r="554" spans="1:6" s="3" customFormat="1" ht="27.75" customHeight="1">
      <c r="A554" s="20"/>
      <c r="B554" s="20"/>
      <c r="C554" s="16" t="s">
        <v>100</v>
      </c>
      <c r="D554" s="79">
        <f>SUM(D550+D553)</f>
        <v>0</v>
      </c>
      <c r="E554" s="79">
        <f>SUM(E550+E553)</f>
        <v>222485</v>
      </c>
      <c r="F554" s="16" t="s">
        <v>100</v>
      </c>
    </row>
    <row r="555" spans="1:6" s="47" customFormat="1" ht="30" customHeight="1">
      <c r="A555" s="45"/>
      <c r="B555" s="20"/>
      <c r="C555" s="46" t="s">
        <v>101</v>
      </c>
      <c r="D555" s="80">
        <f>SUM(D554+D536+D521+D491+D470+D466+D395+D364+D238+D224+D216+D174+D148+D139+D79+D71+D52+D40+D31+D26)</f>
        <v>17215317</v>
      </c>
      <c r="E555" s="80">
        <f>SUM(E554+E536+E521+E491+E466+E395+E364+E238+E224+E216+E174+E148+E139+E79+E71+E52+E40+E31+E26)</f>
        <v>18193074</v>
      </c>
      <c r="F555" s="46"/>
    </row>
    <row r="556" spans="2:6" ht="36" customHeight="1">
      <c r="B556" s="45"/>
      <c r="D556" s="110"/>
      <c r="E556" s="123"/>
      <c r="F556" s="7"/>
    </row>
    <row r="557" spans="4:6" ht="12.75">
      <c r="D557" s="107"/>
      <c r="E557" s="111"/>
      <c r="F557" s="7"/>
    </row>
    <row r="558" spans="4:6" ht="12.75">
      <c r="D558" s="107"/>
      <c r="E558" s="111"/>
      <c r="F558" s="7"/>
    </row>
    <row r="559" spans="4:6" ht="12.75">
      <c r="D559" s="107"/>
      <c r="E559" s="111"/>
      <c r="F559" s="7"/>
    </row>
    <row r="560" spans="4:6" ht="12.75">
      <c r="D560" s="107"/>
      <c r="E560" s="111"/>
      <c r="F560" s="76"/>
    </row>
  </sheetData>
  <mergeCells count="1">
    <mergeCell ref="C2:F2"/>
  </mergeCells>
  <printOptions gridLines="1"/>
  <pageMargins left="0.7874015748031497" right="0" top="0.7874015748031497" bottom="0.3937007874015748" header="0" footer="0"/>
  <pageSetup blackAndWhite="1" horizontalDpi="600" verticalDpi="600" orientation="portrait" pageOrder="overThenDown" paperSize="9" scale="96" r:id="rId1"/>
  <headerFooter alignWithMargins="0">
    <oddHeader>&amp;R&amp;7Załącznik  Nr 1. &amp;8 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UMIG BIAŁOBRZEGI</cp:lastModifiedBy>
  <cp:lastPrinted>2007-02-05T09:53:36Z</cp:lastPrinted>
  <dcterms:created xsi:type="dcterms:W3CDTF">1999-10-24T14:26:24Z</dcterms:created>
  <dcterms:modified xsi:type="dcterms:W3CDTF">2007-02-05T11:56:56Z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